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2"/>
  </bookViews>
  <sheets>
    <sheet name="PRIHODI" sheetId="1" r:id="rId1"/>
    <sheet name="RASHODI" sheetId="2" r:id="rId2"/>
    <sheet name="RASHODI (2)" sheetId="3" r:id="rId3"/>
  </sheets>
  <calcPr calcId="145621"/>
</workbook>
</file>

<file path=xl/calcChain.xml><?xml version="1.0" encoding="utf-8"?>
<calcChain xmlns="http://schemas.openxmlformats.org/spreadsheetml/2006/main">
  <c r="H6" i="3" l="1"/>
  <c r="I6" i="3"/>
  <c r="G6" i="3"/>
  <c r="I76" i="3"/>
  <c r="H76" i="3"/>
  <c r="H75" i="3" s="1"/>
  <c r="H74" i="3" s="1"/>
  <c r="G76" i="3"/>
  <c r="I75" i="3"/>
  <c r="I74" i="3" s="1"/>
  <c r="G75" i="3"/>
  <c r="G74" i="3" s="1"/>
  <c r="I71" i="3"/>
  <c r="H71" i="3"/>
  <c r="G71" i="3"/>
  <c r="G67" i="3" s="1"/>
  <c r="G66" i="3" s="1"/>
  <c r="E71" i="3"/>
  <c r="D71" i="3"/>
  <c r="D66" i="3" s="1"/>
  <c r="I68" i="3"/>
  <c r="H68" i="3"/>
  <c r="G68" i="3"/>
  <c r="I67" i="3"/>
  <c r="I66" i="3" s="1"/>
  <c r="E67" i="3"/>
  <c r="D67" i="3"/>
  <c r="E66" i="3"/>
  <c r="I62" i="3"/>
  <c r="I61" i="3" s="1"/>
  <c r="H62" i="3"/>
  <c r="H61" i="3" s="1"/>
  <c r="G62" i="3"/>
  <c r="G61" i="3" s="1"/>
  <c r="E62" i="3"/>
  <c r="E61" i="3" s="1"/>
  <c r="D62" i="3"/>
  <c r="I58" i="3"/>
  <c r="H58" i="3"/>
  <c r="G58" i="3"/>
  <c r="G30" i="3" s="1"/>
  <c r="G29" i="3" s="1"/>
  <c r="E58" i="3"/>
  <c r="D58" i="3"/>
  <c r="I33" i="3"/>
  <c r="H33" i="3"/>
  <c r="G33" i="3"/>
  <c r="E33" i="3"/>
  <c r="E30" i="3" s="1"/>
  <c r="E29" i="3" s="1"/>
  <c r="E3" i="3" s="1"/>
  <c r="D33" i="3"/>
  <c r="H30" i="3"/>
  <c r="D30" i="3"/>
  <c r="D29" i="3" s="1"/>
  <c r="I27" i="3"/>
  <c r="I26" i="3" s="1"/>
  <c r="H27" i="3"/>
  <c r="G27" i="3"/>
  <c r="G26" i="3" s="1"/>
  <c r="H26" i="3"/>
  <c r="I22" i="3"/>
  <c r="I21" i="3" s="1"/>
  <c r="H22" i="3"/>
  <c r="G22" i="3"/>
  <c r="G21" i="3" s="1"/>
  <c r="E22" i="3"/>
  <c r="D22" i="3"/>
  <c r="H21" i="3"/>
  <c r="I19" i="3"/>
  <c r="H19" i="3"/>
  <c r="G19" i="3"/>
  <c r="I10" i="3"/>
  <c r="I5" i="3" s="1"/>
  <c r="I4" i="3" s="1"/>
  <c r="H10" i="3"/>
  <c r="G10" i="3"/>
  <c r="H5" i="3"/>
  <c r="H4" i="3" s="1"/>
  <c r="E6" i="3"/>
  <c r="D6" i="3"/>
  <c r="E4" i="3"/>
  <c r="D4" i="3"/>
  <c r="D3" i="3" l="1"/>
  <c r="H29" i="3"/>
  <c r="H3" i="3" s="1"/>
  <c r="I30" i="3"/>
  <c r="I29" i="3" s="1"/>
  <c r="I3" i="3" s="1"/>
  <c r="H67" i="3"/>
  <c r="H66" i="3" s="1"/>
  <c r="G5" i="3"/>
  <c r="G4" i="3" s="1"/>
  <c r="G3" i="3" s="1"/>
  <c r="O29" i="1"/>
  <c r="O28" i="1" s="1"/>
  <c r="O27" i="1" s="1"/>
  <c r="O24" i="1"/>
  <c r="O23" i="1" s="1"/>
  <c r="O22" i="1" s="1"/>
  <c r="O20" i="1"/>
  <c r="O16" i="1"/>
  <c r="O12" i="1"/>
  <c r="O11" i="1" s="1"/>
  <c r="O10" i="1" s="1"/>
  <c r="N29" i="1"/>
  <c r="N28" i="1" s="1"/>
  <c r="N27" i="1" s="1"/>
  <c r="N24" i="1"/>
  <c r="N23" i="1"/>
  <c r="N22" i="1" s="1"/>
  <c r="N20" i="1"/>
  <c r="N16" i="1"/>
  <c r="N12" i="1"/>
  <c r="N11" i="1" s="1"/>
  <c r="N10" i="1" s="1"/>
  <c r="I75" i="2"/>
  <c r="I74" i="2" s="1"/>
  <c r="I73" i="2" s="1"/>
  <c r="I70" i="2"/>
  <c r="I67" i="2"/>
  <c r="I66" i="2"/>
  <c r="I65" i="2" s="1"/>
  <c r="I61" i="2"/>
  <c r="I60" i="2"/>
  <c r="I57" i="2"/>
  <c r="I32" i="2"/>
  <c r="I26" i="2"/>
  <c r="I25" i="2"/>
  <c r="I21" i="2"/>
  <c r="I20" i="2"/>
  <c r="I18" i="2"/>
  <c r="I9" i="2"/>
  <c r="I6" i="2"/>
  <c r="H75" i="2"/>
  <c r="H74" i="2" s="1"/>
  <c r="H73" i="2" s="1"/>
  <c r="H70" i="2"/>
  <c r="H67" i="2"/>
  <c r="H66" i="2" s="1"/>
  <c r="H65" i="2" s="1"/>
  <c r="H61" i="2"/>
  <c r="H60" i="2"/>
  <c r="H57" i="2"/>
  <c r="H32" i="2"/>
  <c r="H29" i="2" s="1"/>
  <c r="H26" i="2"/>
  <c r="H25" i="2"/>
  <c r="H21" i="2"/>
  <c r="H20" i="2"/>
  <c r="H18" i="2"/>
  <c r="H9" i="2"/>
  <c r="H5" i="2" s="1"/>
  <c r="H4" i="2" s="1"/>
  <c r="H6" i="2"/>
  <c r="I29" i="2" l="1"/>
  <c r="I28" i="2" s="1"/>
  <c r="H28" i="2"/>
  <c r="I5" i="2"/>
  <c r="I4" i="2" s="1"/>
  <c r="I3" i="2" s="1"/>
  <c r="N9" i="1"/>
  <c r="O9" i="1"/>
  <c r="H3" i="2"/>
  <c r="M12" i="1" l="1"/>
  <c r="M11" i="1" s="1"/>
  <c r="M10" i="1" s="1"/>
  <c r="M16" i="1"/>
  <c r="M20" i="1"/>
  <c r="M24" i="1"/>
  <c r="M23" i="1" s="1"/>
  <c r="M22" i="1" s="1"/>
  <c r="G6" i="2"/>
  <c r="G9" i="2"/>
  <c r="G18" i="2"/>
  <c r="G21" i="2"/>
  <c r="G20" i="2" s="1"/>
  <c r="G26" i="2"/>
  <c r="G25" i="2" s="1"/>
  <c r="G32" i="2"/>
  <c r="G57" i="2"/>
  <c r="G61" i="2"/>
  <c r="G60" i="2" s="1"/>
  <c r="G67" i="2"/>
  <c r="G70" i="2"/>
  <c r="G75" i="2"/>
  <c r="G74" i="2" s="1"/>
  <c r="G73" i="2" s="1"/>
  <c r="G66" i="2" l="1"/>
  <c r="G65" i="2" s="1"/>
  <c r="G29" i="2"/>
  <c r="G28" i="2"/>
  <c r="G5" i="2"/>
  <c r="G4" i="2" s="1"/>
  <c r="G3" i="2" l="1"/>
  <c r="M29" i="1" l="1"/>
  <c r="M28" i="1" s="1"/>
  <c r="M27" i="1" s="1"/>
  <c r="M9" i="1" s="1"/>
  <c r="E6" i="2" l="1"/>
  <c r="E61" i="2" l="1"/>
  <c r="E60" i="2" s="1"/>
  <c r="E4" i="2"/>
  <c r="D4" i="2"/>
  <c r="D21" i="2"/>
  <c r="E21" i="2"/>
  <c r="D6" i="2"/>
  <c r="E70" i="2" l="1"/>
  <c r="E66" i="2" s="1"/>
  <c r="E65" i="2" s="1"/>
  <c r="D70" i="2"/>
  <c r="E32" i="2"/>
  <c r="E57" i="2"/>
  <c r="D61" i="2"/>
  <c r="D57" i="2"/>
  <c r="D32" i="2"/>
  <c r="D29" i="2" s="1"/>
  <c r="D28" i="2" s="1"/>
  <c r="D66" i="2" l="1"/>
  <c r="D65" i="2"/>
  <c r="D3" i="2" s="1"/>
  <c r="E29" i="2"/>
  <c r="E28" i="2" s="1"/>
  <c r="E3" i="2" s="1"/>
</calcChain>
</file>

<file path=xl/sharedStrings.xml><?xml version="1.0" encoding="utf-8"?>
<sst xmlns="http://schemas.openxmlformats.org/spreadsheetml/2006/main" count="539" uniqueCount="206">
  <si>
    <t>DJEČJI VRTIĆ PČELICA</t>
  </si>
  <si>
    <t/>
  </si>
  <si>
    <t>POZICIJA</t>
  </si>
  <si>
    <t>BROJ KONTA</t>
  </si>
  <si>
    <t>VRSTA PRIHODA / PRIMITAKA</t>
  </si>
  <si>
    <t>PLANIRANO</t>
  </si>
  <si>
    <t>REALIZIRANO</t>
  </si>
  <si>
    <t>SVEUKUPNO PRIHODI</t>
  </si>
  <si>
    <t xml:space="preserve">Izvor </t>
  </si>
  <si>
    <t>1.1.</t>
  </si>
  <si>
    <t>Opći prihodi i primici</t>
  </si>
  <si>
    <t>6</t>
  </si>
  <si>
    <t>Prihodi poslovanja</t>
  </si>
  <si>
    <t>67</t>
  </si>
  <si>
    <t>Prihodi iz nadležnog proračuna i od HZZO-a temeljem ugovornih obveza</t>
  </si>
  <si>
    <t>P0001</t>
  </si>
  <si>
    <t>6711</t>
  </si>
  <si>
    <t>P0003</t>
  </si>
  <si>
    <t>6712</t>
  </si>
  <si>
    <t>Prihodi iz nadležnog proračuna za financiranje rashoda za nabavu nefinancijske imovine</t>
  </si>
  <si>
    <t>P0005</t>
  </si>
  <si>
    <t>6714</t>
  </si>
  <si>
    <t>Prihodi iz nadležnog proračuna za financiranje izdataka za financijsku imovinu i otplatu zajmova</t>
  </si>
  <si>
    <t>4.2.</t>
  </si>
  <si>
    <t>Prihodi za posebne namjene -Dječji vrtić Pčelica</t>
  </si>
  <si>
    <t>64</t>
  </si>
  <si>
    <t>Prihodi od imovine</t>
  </si>
  <si>
    <t>P0021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</si>
  <si>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</si>
  <si>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</si>
  <si>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</si>
  <si>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</si>
  <si>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P0033</t>
  </si>
  <si>
    <t>6526</t>
  </si>
  <si>
    <t>5.1.002</t>
  </si>
  <si>
    <t>Pomoći - Dječji vrtić Pčelica</t>
  </si>
  <si>
    <t>63</t>
  </si>
  <si>
    <t>Pomoći iz inozemstva i od subjekata unutar općeg proračuna</t>
  </si>
  <si>
    <t>P0066</t>
  </si>
  <si>
    <t>6341</t>
  </si>
  <si>
    <t>P0010</t>
  </si>
  <si>
    <t>6361</t>
  </si>
  <si>
    <t>Tekuće pomoći proračunskim korisnicima iz proračuna koji im nije nadležan</t>
  </si>
  <si>
    <t>6.1.002</t>
  </si>
  <si>
    <t>Donacija _ Dječji vrtić Pčelica</t>
  </si>
  <si>
    <t>66</t>
  </si>
  <si>
    <t>Prihodi od prodaje proizvoda i robe te pruženih usluga i prihodi od donacija</t>
  </si>
  <si>
    <t>P0044</t>
  </si>
  <si>
    <t>6631</t>
  </si>
  <si>
    <t>Tekuće donacije</t>
  </si>
  <si>
    <t>P0089</t>
  </si>
  <si>
    <t>6632</t>
  </si>
  <si>
    <t>Kapitalne donacije</t>
  </si>
  <si>
    <t>VRSTA RASHODA / IZDATAKA</t>
  </si>
  <si>
    <t>SVEUKUPNO RASHODI / IZDACI</t>
  </si>
  <si>
    <t>3</t>
  </si>
  <si>
    <t>Rashodi poslovanja</t>
  </si>
  <si>
    <t>31</t>
  </si>
  <si>
    <t>Rashodi za zaposlene</t>
  </si>
  <si>
    <t>R0057</t>
  </si>
  <si>
    <t>3111</t>
  </si>
  <si>
    <t>Plaće za redovan rad</t>
  </si>
  <si>
    <t>R0058</t>
  </si>
  <si>
    <t>3132</t>
  </si>
  <si>
    <t>Doprinosi za obvezno zdravstveno osiguranje</t>
  </si>
  <si>
    <t>32</t>
  </si>
  <si>
    <t>Materijalni rashodi</t>
  </si>
  <si>
    <t>R0402</t>
  </si>
  <si>
    <t>3225</t>
  </si>
  <si>
    <t>Sitni inventar i auto gume</t>
  </si>
  <si>
    <t>R0588</t>
  </si>
  <si>
    <t>3231</t>
  </si>
  <si>
    <t>Usluge telefona, pošte i prijevoza</t>
  </si>
  <si>
    <t>R0473</t>
  </si>
  <si>
    <t>3232</t>
  </si>
  <si>
    <t>Usluge tekućeg i investicijskog održavanja</t>
  </si>
  <si>
    <t>R0405</t>
  </si>
  <si>
    <t>3235</t>
  </si>
  <si>
    <t>Zakupnine i najamnine</t>
  </si>
  <si>
    <t>R0448</t>
  </si>
  <si>
    <t>3237</t>
  </si>
  <si>
    <t>Intelektualne i osobne usluge</t>
  </si>
  <si>
    <t>34</t>
  </si>
  <si>
    <t>Financijski rashodi</t>
  </si>
  <si>
    <t>R0059</t>
  </si>
  <si>
    <t>3422</t>
  </si>
  <si>
    <t>Kamate za primljene kredite i zajmove od kreditnih i ostalih financijskih institucija u javnom sekto</t>
  </si>
  <si>
    <t>38</t>
  </si>
  <si>
    <t>R0561</t>
  </si>
  <si>
    <t>3835</t>
  </si>
  <si>
    <t>Ostale kazne</t>
  </si>
  <si>
    <t>4</t>
  </si>
  <si>
    <t>Rashodi za nabavu nefinancijske imovine</t>
  </si>
  <si>
    <t>42</t>
  </si>
  <si>
    <t>Rashodi za nabavu proizvedene dugotrajne imovine</t>
  </si>
  <si>
    <t>R0060</t>
  </si>
  <si>
    <t>4212</t>
  </si>
  <si>
    <t>Poslovni objekti</t>
  </si>
  <si>
    <t>R0471</t>
  </si>
  <si>
    <t>4221</t>
  </si>
  <si>
    <t>Uredska oprema i namještaj</t>
  </si>
  <si>
    <t>5</t>
  </si>
  <si>
    <t>Izdaci za financijsku imovinu i otplate zajmova</t>
  </si>
  <si>
    <t>54</t>
  </si>
  <si>
    <t>Izdaci za otplatu glavnice primljenih kredita i zajmova</t>
  </si>
  <si>
    <t>R0406</t>
  </si>
  <si>
    <t>5422</t>
  </si>
  <si>
    <t>Otplata glavnice primljenih kredita od kreditnih institucija u javnom sektoru</t>
  </si>
  <si>
    <t>R0061</t>
  </si>
  <si>
    <t>3121</t>
  </si>
  <si>
    <t>Ostali rashodi za zaposlene</t>
  </si>
  <si>
    <t>R0062</t>
  </si>
  <si>
    <t>3211</t>
  </si>
  <si>
    <t>Službena putovanja</t>
  </si>
  <si>
    <t>R0063</t>
  </si>
  <si>
    <t>3212</t>
  </si>
  <si>
    <t>Naknade za prijevoz, za rad na terenu i odvojeni život</t>
  </si>
  <si>
    <t>R0064</t>
  </si>
  <si>
    <t>3213</t>
  </si>
  <si>
    <t>Stručno usavršavanje zaposlenika</t>
  </si>
  <si>
    <t>R0065</t>
  </si>
  <si>
    <t>3221</t>
  </si>
  <si>
    <t>Uredski materijal i ostali materijalni rashodi</t>
  </si>
  <si>
    <t>R0066</t>
  </si>
  <si>
    <t>3222</t>
  </si>
  <si>
    <t>Materijal i sirovine</t>
  </si>
  <si>
    <t>R0067</t>
  </si>
  <si>
    <t>3223</t>
  </si>
  <si>
    <t>Energija</t>
  </si>
  <si>
    <t>R0068</t>
  </si>
  <si>
    <t>3224</t>
  </si>
  <si>
    <t>Materijal i dijelovi za tekuće i investicijsko održavanje</t>
  </si>
  <si>
    <t>R0069</t>
  </si>
  <si>
    <t>R0070</t>
  </si>
  <si>
    <t>3227</t>
  </si>
  <si>
    <t>Službena, radna i zaštitna odjeća i obuća</t>
  </si>
  <si>
    <t>R0071</t>
  </si>
  <si>
    <t>R0072</t>
  </si>
  <si>
    <t>R0073</t>
  </si>
  <si>
    <t>3233</t>
  </si>
  <si>
    <t>Usluge promidžbe i informiranja</t>
  </si>
  <si>
    <t>R0074</t>
  </si>
  <si>
    <t>3234</t>
  </si>
  <si>
    <t>Komunalne usluge</t>
  </si>
  <si>
    <t>R0374</t>
  </si>
  <si>
    <t>R0075</t>
  </si>
  <si>
    <t>3236</t>
  </si>
  <si>
    <t>Zdravstvene i veterinarske usluge</t>
  </si>
  <si>
    <t>R0076</t>
  </si>
  <si>
    <t>R0385</t>
  </si>
  <si>
    <t>3238</t>
  </si>
  <si>
    <t>Računalne usluge</t>
  </si>
  <si>
    <t>R0077</t>
  </si>
  <si>
    <t>3239</t>
  </si>
  <si>
    <t>Ostale usluge</t>
  </si>
  <si>
    <t>R0078</t>
  </si>
  <si>
    <t>3291</t>
  </si>
  <si>
    <t>Naknade za rad predstavničkih i izvršnih tijela, povjerenstava i slično</t>
  </si>
  <si>
    <t>R0079</t>
  </si>
  <si>
    <t>3292</t>
  </si>
  <si>
    <t>Premije osiguranja</t>
  </si>
  <si>
    <t>R0080</t>
  </si>
  <si>
    <t>3293</t>
  </si>
  <si>
    <t>Reprezentacija</t>
  </si>
  <si>
    <t>R0564</t>
  </si>
  <si>
    <t>3294</t>
  </si>
  <si>
    <t>Članarine i norme</t>
  </si>
  <si>
    <t>R0081</t>
  </si>
  <si>
    <t>3295</t>
  </si>
  <si>
    <t>Pristojbe i naknade</t>
  </si>
  <si>
    <t>R0082</t>
  </si>
  <si>
    <t>3299</t>
  </si>
  <si>
    <t>Ostali nespomenuti rashodi poslovanja</t>
  </si>
  <si>
    <t>R0083</t>
  </si>
  <si>
    <t>3431</t>
  </si>
  <si>
    <t>Bankarske usluge i usluge platnog prometa</t>
  </si>
  <si>
    <t>R0084</t>
  </si>
  <si>
    <t>3433</t>
  </si>
  <si>
    <t>Zatezne kamate</t>
  </si>
  <si>
    <t>R0581</t>
  </si>
  <si>
    <t>R0379</t>
  </si>
  <si>
    <t>4227</t>
  </si>
  <si>
    <t>Uređaji, strojevi i oprema za ostale namjene</t>
  </si>
  <si>
    <t>R0485</t>
  </si>
  <si>
    <t>R0486</t>
  </si>
  <si>
    <t>R0095</t>
  </si>
  <si>
    <t>R0386</t>
  </si>
  <si>
    <t>R0587</t>
  </si>
  <si>
    <t>Ostali nespomenuti prihodi( uplate roditelja)</t>
  </si>
  <si>
    <t>Prihodi iz nadležnog proračuna za financiranje rashoda poslovanja( plaće)</t>
  </si>
  <si>
    <t>Tekuće pomoći od izvanproračunskih korisnika(pripravnik)</t>
  </si>
  <si>
    <t>R0403</t>
  </si>
  <si>
    <t>R0401</t>
  </si>
  <si>
    <t>Oprema za održavanje i zaštitu</t>
  </si>
  <si>
    <t>R0673</t>
  </si>
  <si>
    <t>PLAN 2025</t>
  </si>
  <si>
    <t>Datum: 30.10.2024.</t>
  </si>
  <si>
    <t>R0387</t>
  </si>
  <si>
    <t>PLAN 2026</t>
  </si>
  <si>
    <t>PLAN 2027</t>
  </si>
  <si>
    <t>PROJEKCIJA</t>
  </si>
  <si>
    <t>Datum: 31.10.2024.</t>
  </si>
  <si>
    <t>Sitni inventar i autogume</t>
  </si>
  <si>
    <t xml:space="preserve">Rashodi za donacije, kazne, naknade šteta i kapitalne pomoći </t>
  </si>
  <si>
    <t>Usluge telefona, interneta, pošte i prijevoza</t>
  </si>
  <si>
    <t>Plaće za prekovremeni rad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</si>
</sst>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A]dd\.mm\.yyyy"/>
    <numFmt numFmtId="165" formatCode="[$-1041A]#,##0.00;\-\ #,##0.00"/>
    <numFmt numFmtId="166" formatCode="#,##0.00;[Red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  <charset val="238"/>
    </font>
    <font>
      <b/>
      <sz val="12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8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1">
    <xf numFmtId="0" fontId="1" fillId="0" borderId="0" xfId="0" applyFont="1"/>
    <xf numFmtId="164" fontId="2" fillId="0" borderId="0" xfId="1" applyNumberFormat="1" applyFont="1" applyAlignment="1">
      <alignment horizontal="left" vertical="top" wrapText="1" readingOrder="1"/>
    </xf>
    <xf numFmtId="0" fontId="4" fillId="2" borderId="0" xfId="1" applyFont="1" applyFill="1" applyAlignment="1">
      <alignment horizontal="left" vertical="center" wrapText="1" readingOrder="1"/>
    </xf>
    <xf numFmtId="0" fontId="4" fillId="2" borderId="0" xfId="1" applyFont="1" applyFill="1" applyAlignment="1">
      <alignment vertical="center" wrapText="1" readingOrder="1"/>
    </xf>
    <xf numFmtId="165" fontId="4" fillId="2" borderId="0" xfId="1" applyNumberFormat="1" applyFont="1" applyFill="1" applyAlignment="1">
      <alignment horizontal="right" vertical="center" wrapText="1" readingOrder="1"/>
    </xf>
    <xf numFmtId="0" fontId="5" fillId="3" borderId="0" xfId="1" applyFont="1" applyFill="1" applyAlignment="1">
      <alignment horizontal="left" vertical="center" wrapText="1" readingOrder="1"/>
    </xf>
    <xf numFmtId="0" fontId="5" fillId="3" borderId="0" xfId="1" applyFont="1" applyFill="1" applyAlignment="1">
      <alignment vertical="center" wrapText="1" readingOrder="1"/>
    </xf>
    <xf numFmtId="165" fontId="5" fillId="3" borderId="0" xfId="1" applyNumberFormat="1" applyFont="1" applyFill="1" applyAlignment="1">
      <alignment horizontal="right" vertical="center" wrapText="1" readingOrder="1"/>
    </xf>
    <xf numFmtId="0" fontId="5" fillId="4" borderId="0" xfId="1" applyFont="1" applyFill="1" applyAlignment="1">
      <alignment horizontal="left" vertical="center" wrapText="1" readingOrder="1"/>
    </xf>
    <xf numFmtId="0" fontId="5" fillId="4" borderId="0" xfId="1" applyFont="1" applyFill="1" applyAlignment="1">
      <alignment vertical="center" wrapText="1" readingOrder="1"/>
    </xf>
    <xf numFmtId="165" fontId="5" fillId="4" borderId="0" xfId="1" applyNumberFormat="1" applyFont="1" applyFill="1" applyAlignment="1">
      <alignment horizontal="right" vertical="center" wrapText="1" readingOrder="1"/>
    </xf>
    <xf numFmtId="0" fontId="2" fillId="4" borderId="0" xfId="1" applyFont="1" applyFill="1" applyAlignment="1">
      <alignment horizontal="left" vertical="center" wrapText="1" readingOrder="1"/>
    </xf>
    <xf numFmtId="0" fontId="2" fillId="4" borderId="0" xfId="1" applyFont="1" applyFill="1" applyAlignment="1">
      <alignment vertical="center" wrapText="1" readingOrder="1"/>
    </xf>
    <xf numFmtId="165" fontId="2" fillId="4" borderId="0" xfId="1" applyNumberFormat="1" applyFont="1" applyFill="1" applyAlignment="1">
      <alignment horizontal="right" vertical="center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0" fillId="0" borderId="0" xfId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1" fillId="0" borderId="2" xfId="0" applyNumberFormat="1" applyFont="1" applyBorder="1"/>
    <xf numFmtId="0" fontId="5" fillId="5" borderId="0" xfId="1" applyFont="1" applyFill="1" applyAlignment="1">
      <alignment horizontal="left" vertical="center" wrapText="1" readingOrder="1"/>
    </xf>
    <xf numFmtId="0" fontId="5" fillId="5" borderId="0" xfId="1" applyFont="1" applyFill="1" applyAlignment="1">
      <alignment vertical="center" wrapText="1" readingOrder="1"/>
    </xf>
    <xf numFmtId="0" fontId="1" fillId="6" borderId="0" xfId="0" applyFont="1" applyFill="1"/>
    <xf numFmtId="166" fontId="1" fillId="6" borderId="2" xfId="0" applyNumberFormat="1" applyFont="1" applyFill="1" applyBorder="1"/>
    <xf numFmtId="165" fontId="5" fillId="5" borderId="0" xfId="1" applyNumberFormat="1" applyFont="1" applyFill="1" applyAlignment="1">
      <alignment horizontal="righ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0" fontId="5" fillId="7" borderId="0" xfId="1" applyFont="1" applyFill="1" applyAlignment="1">
      <alignment vertical="center" wrapText="1" readingOrder="1"/>
    </xf>
    <xf numFmtId="165" fontId="5" fillId="7" borderId="0" xfId="1" applyNumberFormat="1" applyFont="1" applyFill="1" applyAlignment="1">
      <alignment horizontal="right" vertical="center" wrapText="1" readingOrder="1"/>
    </xf>
    <xf numFmtId="0" fontId="1" fillId="8" borderId="0" xfId="0" applyFont="1" applyFill="1"/>
    <xf numFmtId="166" fontId="1" fillId="8" borderId="2" xfId="0" applyNumberFormat="1" applyFont="1" applyFill="1" applyBorder="1"/>
    <xf numFmtId="0" fontId="5" fillId="9" borderId="0" xfId="1" applyFont="1" applyFill="1" applyAlignment="1">
      <alignment horizontal="left" vertical="center" wrapText="1" readingOrder="1"/>
    </xf>
    <xf numFmtId="0" fontId="5" fillId="9" borderId="0" xfId="1" applyFont="1" applyFill="1" applyAlignment="1">
      <alignment vertical="center" wrapText="1" readingOrder="1"/>
    </xf>
    <xf numFmtId="165" fontId="5" fillId="9" borderId="0" xfId="1" applyNumberFormat="1" applyFont="1" applyFill="1" applyAlignment="1">
      <alignment horizontal="right" vertical="center" wrapText="1" readingOrder="1"/>
    </xf>
    <xf numFmtId="0" fontId="1" fillId="10" borderId="0" xfId="0" applyFont="1" applyFill="1"/>
    <xf numFmtId="166" fontId="1" fillId="10" borderId="2" xfId="0" applyNumberFormat="1" applyFont="1" applyFill="1" applyBorder="1"/>
    <xf numFmtId="0" fontId="5" fillId="11" borderId="0" xfId="1" applyFont="1" applyFill="1" applyAlignment="1">
      <alignment horizontal="left" vertical="center" wrapText="1" readingOrder="1"/>
    </xf>
    <xf numFmtId="0" fontId="5" fillId="11" borderId="0" xfId="1" applyFont="1" applyFill="1" applyAlignment="1">
      <alignment vertical="center" wrapText="1" readingOrder="1"/>
    </xf>
    <xf numFmtId="0" fontId="1" fillId="12" borderId="0" xfId="0" applyFont="1" applyFill="1"/>
    <xf numFmtId="166" fontId="1" fillId="12" borderId="2" xfId="0" applyNumberFormat="1" applyFont="1" applyFill="1" applyBorder="1"/>
    <xf numFmtId="165" fontId="5" fillId="11" borderId="0" xfId="1" applyNumberFormat="1" applyFont="1" applyFill="1" applyAlignment="1">
      <alignment horizontal="right" vertical="center" wrapText="1" readingOrder="1"/>
    </xf>
    <xf numFmtId="4" fontId="1" fillId="0" borderId="2" xfId="0" applyNumberFormat="1" applyFont="1" applyBorder="1"/>
    <xf numFmtId="4" fontId="1" fillId="6" borderId="2" xfId="0" applyNumberFormat="1" applyFont="1" applyFill="1" applyBorder="1"/>
    <xf numFmtId="4" fontId="1" fillId="8" borderId="2" xfId="0" applyNumberFormat="1" applyFont="1" applyFill="1" applyBorder="1"/>
    <xf numFmtId="4" fontId="1" fillId="10" borderId="2" xfId="0" applyNumberFormat="1" applyFont="1" applyFill="1" applyBorder="1"/>
    <xf numFmtId="4" fontId="1" fillId="12" borderId="2" xfId="0" applyNumberFormat="1" applyFont="1" applyFill="1" applyBorder="1"/>
    <xf numFmtId="0" fontId="1" fillId="0" borderId="0" xfId="0" applyFont="1"/>
    <xf numFmtId="165" fontId="2" fillId="4" borderId="0" xfId="1" applyNumberFormat="1" applyFont="1" applyFill="1" applyAlignment="1">
      <alignment horizontal="right" vertical="center" wrapText="1" readingOrder="1"/>
    </xf>
    <xf numFmtId="165" fontId="2" fillId="4" borderId="0" xfId="1" applyNumberFormat="1" applyFont="1" applyFill="1" applyAlignment="1">
      <alignment horizontal="right" vertical="center" wrapText="1" readingOrder="1"/>
    </xf>
    <xf numFmtId="0" fontId="1" fillId="0" borderId="0" xfId="0" applyFont="1"/>
    <xf numFmtId="165" fontId="5" fillId="3" borderId="0" xfId="1" applyNumberFormat="1" applyFont="1" applyFill="1" applyAlignment="1">
      <alignment horizontal="right" vertical="center" wrapText="1" readingOrder="1"/>
    </xf>
    <xf numFmtId="165" fontId="5" fillId="7" borderId="0" xfId="1" applyNumberFormat="1" applyFont="1" applyFill="1" applyAlignment="1">
      <alignment horizontal="right" vertical="center" wrapText="1" readingOrder="1"/>
    </xf>
    <xf numFmtId="0" fontId="1" fillId="0" borderId="0" xfId="0" applyFont="1"/>
    <xf numFmtId="165" fontId="2" fillId="4" borderId="0" xfId="1" applyNumberFormat="1" applyFont="1" applyFill="1" applyAlignment="1">
      <alignment horizontal="right" vertical="center" wrapText="1" readingOrder="1"/>
    </xf>
    <xf numFmtId="0" fontId="2" fillId="0" borderId="0" xfId="1" applyFont="1" applyFill="1" applyAlignment="1">
      <alignment horizontal="left" vertical="center" wrapText="1" readingOrder="1"/>
    </xf>
    <xf numFmtId="0" fontId="2" fillId="0" borderId="0" xfId="1" applyFont="1" applyFill="1" applyAlignment="1">
      <alignment vertical="center" wrapText="1" readingOrder="1"/>
    </xf>
    <xf numFmtId="165" fontId="2" fillId="0" borderId="0" xfId="1" applyNumberFormat="1" applyFont="1" applyFill="1" applyAlignment="1">
      <alignment horizontal="right" vertical="center" wrapText="1" readingOrder="1"/>
    </xf>
    <xf numFmtId="0" fontId="1" fillId="0" borderId="0" xfId="0" applyFont="1" applyFill="1"/>
    <xf numFmtId="4" fontId="1" fillId="0" borderId="2" xfId="0" applyNumberFormat="1" applyFont="1" applyFill="1" applyBorder="1"/>
    <xf numFmtId="0" fontId="1" fillId="0" borderId="0" xfId="0" applyFont="1"/>
    <xf numFmtId="0" fontId="1" fillId="0" borderId="0" xfId="0" applyFont="1"/>
    <xf numFmtId="165" fontId="2" fillId="4" borderId="0" xfId="1" applyNumberFormat="1" applyFont="1" applyFill="1" applyAlignment="1">
      <alignment horizontal="right" vertical="center" wrapText="1" readingOrder="1"/>
    </xf>
    <xf numFmtId="0" fontId="1" fillId="0" borderId="0" xfId="0" applyFont="1" applyAlignment="1">
      <alignment readingOrder="1"/>
    </xf>
    <xf numFmtId="0" fontId="2" fillId="0" borderId="0" xfId="1" applyFont="1" applyAlignment="1">
      <alignment vertical="top" readingOrder="1"/>
    </xf>
    <xf numFmtId="4" fontId="1" fillId="0" borderId="0" xfId="0" applyNumberFormat="1" applyFont="1"/>
    <xf numFmtId="0" fontId="1" fillId="0" borderId="0" xfId="0" applyFont="1"/>
    <xf numFmtId="165" fontId="2" fillId="4" borderId="0" xfId="1" applyNumberFormat="1" applyFont="1" applyFill="1" applyAlignment="1">
      <alignment horizontal="right" vertical="center" wrapText="1" readingOrder="1"/>
    </xf>
    <xf numFmtId="165" fontId="5" fillId="4" borderId="0" xfId="1" applyNumberFormat="1" applyFont="1" applyFill="1" applyAlignment="1">
      <alignment horizontal="right" vertical="center" wrapText="1" readingOrder="1"/>
    </xf>
    <xf numFmtId="165" fontId="5" fillId="9" borderId="0" xfId="1" applyNumberFormat="1" applyFont="1" applyFill="1" applyAlignment="1">
      <alignment horizontal="right" vertical="center" wrapText="1" readingOrder="1"/>
    </xf>
    <xf numFmtId="0" fontId="1" fillId="10" borderId="0" xfId="0" applyFont="1" applyFill="1"/>
    <xf numFmtId="165" fontId="5" fillId="11" borderId="0" xfId="1" applyNumberFormat="1" applyFont="1" applyFill="1" applyAlignment="1">
      <alignment horizontal="right" vertical="center" wrapText="1" readingOrder="1"/>
    </xf>
    <xf numFmtId="0" fontId="1" fillId="12" borderId="0" xfId="0" applyFont="1" applyFill="1"/>
    <xf numFmtId="165" fontId="5" fillId="3" borderId="0" xfId="1" applyNumberFormat="1" applyFont="1" applyFill="1" applyAlignment="1">
      <alignment horizontal="right" vertical="center" wrapText="1" readingOrder="1"/>
    </xf>
    <xf numFmtId="165" fontId="5" fillId="7" borderId="0" xfId="1" applyNumberFormat="1" applyFont="1" applyFill="1" applyAlignment="1">
      <alignment horizontal="right" vertical="center" wrapText="1" readingOrder="1"/>
    </xf>
    <xf numFmtId="0" fontId="1" fillId="8" borderId="0" xfId="0" applyFont="1" applyFill="1"/>
    <xf numFmtId="165" fontId="5" fillId="5" borderId="0" xfId="1" applyNumberFormat="1" applyFont="1" applyFill="1" applyAlignment="1">
      <alignment horizontal="right" vertical="center" wrapText="1" readingOrder="1"/>
    </xf>
    <xf numFmtId="0" fontId="1" fillId="6" borderId="0" xfId="0" applyFont="1" applyFill="1"/>
    <xf numFmtId="0" fontId="9" fillId="0" borderId="1" xfId="1" applyFont="1" applyBorder="1" applyAlignment="1">
      <alignment horizontal="center" vertical="center" wrapText="1" readingOrder="1"/>
    </xf>
    <xf numFmtId="165" fontId="4" fillId="2" borderId="0" xfId="1" applyNumberFormat="1" applyFont="1" applyFill="1" applyAlignment="1">
      <alignment horizontal="right" vertical="center" wrapText="1" readingOrder="1"/>
    </xf>
    <xf numFmtId="0" fontId="11" fillId="4" borderId="0" xfId="1" applyFont="1" applyFill="1" applyAlignment="1">
      <alignment vertical="center" wrapText="1" readingOrder="1"/>
    </xf>
    <xf numFmtId="0" fontId="3" fillId="0" borderId="0" xfId="1" applyFont="1" applyAlignment="1">
      <alignment horizontal="center" vertical="top" wrapText="1" readingOrder="1"/>
    </xf>
    <xf numFmtId="0" fontId="1" fillId="0" borderId="0" xfId="0" applyFont="1"/>
    <xf numFmtId="0" fontId="9" fillId="0" borderId="1" xfId="1" applyFont="1" applyBorder="1" applyAlignment="1">
      <alignment horizontal="center" vertical="center" wrapText="1" readingOrder="1"/>
    </xf>
    <xf numFmtId="0" fontId="10" fillId="0" borderId="1" xfId="1" applyFont="1" applyBorder="1" applyAlignment="1">
      <alignment horizontal="center" vertical="top" wrapText="1"/>
    </xf>
    <xf numFmtId="0" fontId="7" fillId="0" borderId="0" xfId="1" applyFont="1" applyAlignment="1">
      <alignment vertical="top" wrapText="1" readingOrder="1"/>
    </xf>
    <xf numFmtId="0" fontId="8" fillId="0" borderId="0" xfId="0" applyFont="1"/>
    <xf numFmtId="165" fontId="4" fillId="2" borderId="0" xfId="1" applyNumberFormat="1" applyFont="1" applyFill="1" applyAlignment="1">
      <alignment horizontal="right" vertical="center" wrapText="1" readingOrder="1"/>
    </xf>
    <xf numFmtId="165" fontId="5" fillId="5" borderId="0" xfId="1" applyNumberFormat="1" applyFont="1" applyFill="1" applyAlignment="1">
      <alignment horizontal="right" vertical="center" wrapText="1" readingOrder="1"/>
    </xf>
    <xf numFmtId="0" fontId="1" fillId="6" borderId="0" xfId="0" applyFont="1" applyFill="1"/>
    <xf numFmtId="165" fontId="5" fillId="3" borderId="0" xfId="1" applyNumberFormat="1" applyFont="1" applyFill="1" applyAlignment="1">
      <alignment horizontal="right" vertical="center" wrapText="1" readingOrder="1"/>
    </xf>
    <xf numFmtId="165" fontId="5" fillId="4" borderId="0" xfId="1" applyNumberFormat="1" applyFont="1" applyFill="1" applyAlignment="1">
      <alignment horizontal="right" vertical="center" wrapText="1" readingOrder="1"/>
    </xf>
    <xf numFmtId="165" fontId="2" fillId="4" borderId="0" xfId="1" applyNumberFormat="1" applyFont="1" applyFill="1" applyAlignment="1">
      <alignment horizontal="right" vertical="center" wrapText="1" readingOrder="1"/>
    </xf>
    <xf numFmtId="165" fontId="5" fillId="7" borderId="0" xfId="1" applyNumberFormat="1" applyFont="1" applyFill="1" applyAlignment="1">
      <alignment horizontal="right" vertical="center" wrapText="1" readingOrder="1"/>
    </xf>
    <xf numFmtId="0" fontId="1" fillId="8" borderId="0" xfId="0" applyFont="1" applyFill="1"/>
    <xf numFmtId="165" fontId="5" fillId="11" borderId="0" xfId="1" applyNumberFormat="1" applyFont="1" applyFill="1" applyAlignment="1">
      <alignment horizontal="right" vertical="center" wrapText="1" readingOrder="1"/>
    </xf>
    <xf numFmtId="0" fontId="1" fillId="12" borderId="0" xfId="0" applyFont="1" applyFill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1" applyFont="1" applyAlignment="1">
      <alignment vertical="top" wrapText="1" readingOrder="1"/>
    </xf>
    <xf numFmtId="165" fontId="5" fillId="9" borderId="0" xfId="1" applyNumberFormat="1" applyFont="1" applyFill="1" applyAlignment="1">
      <alignment horizontal="right" vertical="center" wrapText="1" readingOrder="1"/>
    </xf>
    <xf numFmtId="0" fontId="1" fillId="10" borderId="0" xfId="0" applyFont="1" applyFill="1"/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30" zoomScaleNormal="130" workbookViewId="0">
      <selection activeCell="S14" sqref="S14"/>
    </sheetView>
  </sheetViews>
  <sheetFormatPr defaultRowHeight="15" x14ac:dyDescent="0.25"/>
  <cols>
    <col min="1" max="1" width="5" customWidth="1"/>
    <col min="2" max="2" width="8.140625" customWidth="1"/>
    <col min="3" max="3" width="39" customWidth="1"/>
    <col min="4" max="4" width="2.7109375" customWidth="1"/>
    <col min="5" max="5" width="4" customWidth="1"/>
    <col min="6" max="6" width="11.140625" customWidth="1"/>
    <col min="7" max="7" width="2.140625" customWidth="1"/>
    <col min="8" max="8" width="0.5703125" customWidth="1"/>
    <col min="9" max="9" width="10.85546875" customWidth="1"/>
    <col min="10" max="10" width="0" hidden="1" customWidth="1"/>
    <col min="11" max="11" width="1.28515625" customWidth="1"/>
    <col min="12" max="12" width="0.42578125" customWidth="1"/>
    <col min="13" max="13" width="13.42578125" style="57" customWidth="1"/>
    <col min="14" max="15" width="13.42578125" customWidth="1"/>
  </cols>
  <sheetData>
    <row r="1" spans="1:15" ht="15.75" customHeight="1" x14ac:dyDescent="0.25">
      <c r="A1" s="82" t="s">
        <v>0</v>
      </c>
      <c r="B1" s="83"/>
      <c r="C1" s="83"/>
      <c r="D1" s="83"/>
      <c r="F1" s="61" t="s">
        <v>201</v>
      </c>
      <c r="G1" s="60"/>
      <c r="I1" s="1"/>
    </row>
    <row r="2" spans="1:15" ht="1.35" customHeight="1" x14ac:dyDescent="0.25">
      <c r="F2" s="98" t="s">
        <v>196</v>
      </c>
      <c r="G2" s="79"/>
    </row>
    <row r="3" spans="1:15" ht="8.4499999999999993" customHeight="1" x14ac:dyDescent="0.25">
      <c r="F3" s="98"/>
      <c r="G3" s="79"/>
    </row>
    <row r="4" spans="1:15" ht="1.5" customHeight="1" x14ac:dyDescent="0.25">
      <c r="F4" s="98" t="s">
        <v>196</v>
      </c>
      <c r="G4" s="79"/>
    </row>
    <row r="5" spans="1:15" ht="13.5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5" ht="15" customHeight="1" x14ac:dyDescent="0.25">
      <c r="N6" s="94" t="s">
        <v>200</v>
      </c>
      <c r="O6" s="95"/>
    </row>
    <row r="7" spans="1:15" ht="7.15" customHeight="1" x14ac:dyDescent="0.25">
      <c r="N7" s="96"/>
      <c r="O7" s="97"/>
    </row>
    <row r="8" spans="1:15" s="17" customFormat="1" ht="22.5" x14ac:dyDescent="0.25">
      <c r="A8" s="14" t="s">
        <v>2</v>
      </c>
      <c r="B8" s="14" t="s">
        <v>3</v>
      </c>
      <c r="C8" s="14" t="s">
        <v>4</v>
      </c>
      <c r="D8" s="80" t="s">
        <v>5</v>
      </c>
      <c r="E8" s="81"/>
      <c r="F8" s="81"/>
      <c r="G8" s="80" t="s">
        <v>6</v>
      </c>
      <c r="H8" s="81"/>
      <c r="I8" s="81"/>
      <c r="J8" s="81"/>
      <c r="K8" s="81"/>
      <c r="L8" s="15"/>
      <c r="M8" s="16" t="s">
        <v>195</v>
      </c>
      <c r="N8" s="16" t="s">
        <v>198</v>
      </c>
      <c r="O8" s="16" t="s">
        <v>199</v>
      </c>
    </row>
    <row r="9" spans="1:15" x14ac:dyDescent="0.25">
      <c r="A9" s="2" t="s">
        <v>1</v>
      </c>
      <c r="B9" s="2" t="s">
        <v>1</v>
      </c>
      <c r="C9" s="3" t="s">
        <v>7</v>
      </c>
      <c r="D9" s="84">
        <v>860910</v>
      </c>
      <c r="E9" s="79"/>
      <c r="F9" s="79"/>
      <c r="G9" s="84">
        <v>670058.28</v>
      </c>
      <c r="H9" s="79"/>
      <c r="I9" s="79"/>
      <c r="J9" s="79"/>
      <c r="K9" s="79"/>
      <c r="M9" s="18">
        <f>+M10+M16+M22+M27</f>
        <v>1148460</v>
      </c>
      <c r="N9" s="18">
        <f>+N10+N16+N22+N27</f>
        <v>1148460</v>
      </c>
      <c r="O9" s="18">
        <f>+O10+O16+O22+O27</f>
        <v>1148460</v>
      </c>
    </row>
    <row r="10" spans="1:15" x14ac:dyDescent="0.25">
      <c r="A10" s="19" t="s">
        <v>8</v>
      </c>
      <c r="B10" s="19" t="s">
        <v>9</v>
      </c>
      <c r="C10" s="20" t="s">
        <v>10</v>
      </c>
      <c r="D10" s="85">
        <v>646534</v>
      </c>
      <c r="E10" s="86"/>
      <c r="F10" s="86"/>
      <c r="G10" s="85">
        <v>506731.58</v>
      </c>
      <c r="H10" s="86"/>
      <c r="I10" s="86"/>
      <c r="J10" s="86"/>
      <c r="K10" s="86"/>
      <c r="L10" s="21"/>
      <c r="M10" s="22">
        <f t="shared" ref="M10:O11" si="0">M11</f>
        <v>906100</v>
      </c>
      <c r="N10" s="22">
        <f t="shared" si="0"/>
        <v>906100</v>
      </c>
      <c r="O10" s="22">
        <f t="shared" si="0"/>
        <v>906100</v>
      </c>
    </row>
    <row r="11" spans="1:15" x14ac:dyDescent="0.25">
      <c r="A11" s="5" t="s">
        <v>1</v>
      </c>
      <c r="B11" s="5" t="s">
        <v>11</v>
      </c>
      <c r="C11" s="6" t="s">
        <v>12</v>
      </c>
      <c r="D11" s="87">
        <v>646534</v>
      </c>
      <c r="E11" s="79"/>
      <c r="F11" s="79"/>
      <c r="G11" s="87">
        <v>506731.58</v>
      </c>
      <c r="H11" s="79"/>
      <c r="I11" s="79"/>
      <c r="J11" s="79"/>
      <c r="K11" s="79"/>
      <c r="M11" s="18">
        <f t="shared" si="0"/>
        <v>906100</v>
      </c>
      <c r="N11" s="18">
        <f t="shared" si="0"/>
        <v>906100</v>
      </c>
      <c r="O11" s="18">
        <f t="shared" si="0"/>
        <v>906100</v>
      </c>
    </row>
    <row r="12" spans="1:15" ht="22.5" x14ac:dyDescent="0.25">
      <c r="A12" s="8" t="s">
        <v>1</v>
      </c>
      <c r="B12" s="8" t="s">
        <v>13</v>
      </c>
      <c r="C12" s="9" t="s">
        <v>14</v>
      </c>
      <c r="D12" s="88">
        <v>646534</v>
      </c>
      <c r="E12" s="79"/>
      <c r="F12" s="79"/>
      <c r="G12" s="88">
        <v>506731.58</v>
      </c>
      <c r="H12" s="79"/>
      <c r="I12" s="79"/>
      <c r="J12" s="79"/>
      <c r="K12" s="79"/>
      <c r="M12" s="18">
        <f>M13+M14+M15</f>
        <v>906100</v>
      </c>
      <c r="N12" s="18">
        <f>N13+N14+N15</f>
        <v>906100</v>
      </c>
      <c r="O12" s="18">
        <f>O13+O14+O15</f>
        <v>906100</v>
      </c>
    </row>
    <row r="13" spans="1:15" ht="22.5" x14ac:dyDescent="0.25">
      <c r="A13" s="11" t="s">
        <v>15</v>
      </c>
      <c r="B13" s="11" t="s">
        <v>16</v>
      </c>
      <c r="C13" s="12" t="s">
        <v>189</v>
      </c>
      <c r="D13" s="89">
        <v>646534</v>
      </c>
      <c r="E13" s="79"/>
      <c r="F13" s="79"/>
      <c r="G13" s="89">
        <v>506731.58</v>
      </c>
      <c r="H13" s="79"/>
      <c r="I13" s="79"/>
      <c r="J13" s="79"/>
      <c r="K13" s="79"/>
      <c r="M13" s="18">
        <v>894000</v>
      </c>
      <c r="N13" s="18">
        <v>894000</v>
      </c>
      <c r="O13" s="18">
        <v>894000</v>
      </c>
    </row>
    <row r="14" spans="1:15" ht="22.5" x14ac:dyDescent="0.25">
      <c r="A14" s="11" t="s">
        <v>17</v>
      </c>
      <c r="B14" s="11" t="s">
        <v>18</v>
      </c>
      <c r="C14" s="12" t="s">
        <v>19</v>
      </c>
      <c r="D14" s="89">
        <v>0</v>
      </c>
      <c r="E14" s="79"/>
      <c r="F14" s="79"/>
      <c r="G14" s="89">
        <v>0</v>
      </c>
      <c r="H14" s="79"/>
      <c r="I14" s="79"/>
      <c r="J14" s="79"/>
      <c r="K14" s="79"/>
      <c r="M14" s="18">
        <v>12100</v>
      </c>
      <c r="N14" s="18">
        <v>12100</v>
      </c>
      <c r="O14" s="18">
        <v>12100</v>
      </c>
    </row>
    <row r="15" spans="1:15" ht="22.5" x14ac:dyDescent="0.25">
      <c r="A15" s="11" t="s">
        <v>20</v>
      </c>
      <c r="B15" s="11" t="s">
        <v>21</v>
      </c>
      <c r="C15" s="12" t="s">
        <v>22</v>
      </c>
      <c r="D15" s="89">
        <v>0</v>
      </c>
      <c r="E15" s="79"/>
      <c r="F15" s="79"/>
      <c r="G15" s="89">
        <v>0</v>
      </c>
      <c r="H15" s="79"/>
      <c r="I15" s="79"/>
      <c r="J15" s="79"/>
      <c r="K15" s="79"/>
      <c r="M15" s="18">
        <v>0</v>
      </c>
      <c r="N15" s="18">
        <v>0</v>
      </c>
      <c r="O15" s="18">
        <v>0</v>
      </c>
    </row>
    <row r="16" spans="1:15" x14ac:dyDescent="0.25">
      <c r="A16" s="24" t="s">
        <v>8</v>
      </c>
      <c r="B16" s="24" t="s">
        <v>23</v>
      </c>
      <c r="C16" s="25" t="s">
        <v>24</v>
      </c>
      <c r="D16" s="90">
        <v>212176</v>
      </c>
      <c r="E16" s="91"/>
      <c r="F16" s="91"/>
      <c r="G16" s="90">
        <v>160349.42000000001</v>
      </c>
      <c r="H16" s="91"/>
      <c r="I16" s="91"/>
      <c r="J16" s="91"/>
      <c r="K16" s="91"/>
      <c r="L16" s="27"/>
      <c r="M16" s="28">
        <f>+M17</f>
        <v>240110</v>
      </c>
      <c r="N16" s="28">
        <f>+N17</f>
        <v>240110</v>
      </c>
      <c r="O16" s="28">
        <f>+O17</f>
        <v>240110</v>
      </c>
    </row>
    <row r="17" spans="1:15" x14ac:dyDescent="0.25">
      <c r="A17" s="5" t="s">
        <v>1</v>
      </c>
      <c r="B17" s="5" t="s">
        <v>11</v>
      </c>
      <c r="C17" s="6" t="s">
        <v>12</v>
      </c>
      <c r="D17" s="87">
        <v>212176</v>
      </c>
      <c r="E17" s="79"/>
      <c r="F17" s="79"/>
      <c r="G17" s="87">
        <v>160349.42000000001</v>
      </c>
      <c r="H17" s="79"/>
      <c r="I17" s="79"/>
      <c r="J17" s="79"/>
      <c r="K17" s="79"/>
      <c r="M17" s="18">
        <v>240110</v>
      </c>
      <c r="N17" s="18">
        <v>240110</v>
      </c>
      <c r="O17" s="18">
        <v>240110</v>
      </c>
    </row>
    <row r="18" spans="1:15" x14ac:dyDescent="0.25">
      <c r="A18" s="8" t="s">
        <v>1</v>
      </c>
      <c r="B18" s="8" t="s">
        <v>25</v>
      </c>
      <c r="C18" s="9" t="s">
        <v>26</v>
      </c>
      <c r="D18" s="88"/>
      <c r="E18" s="79"/>
      <c r="F18" s="79"/>
      <c r="G18" s="88">
        <v>0</v>
      </c>
      <c r="H18" s="79"/>
      <c r="I18" s="79"/>
      <c r="J18" s="79"/>
      <c r="K18" s="79"/>
      <c r="M18" s="18">
        <v>0</v>
      </c>
      <c r="N18" s="18">
        <v>0</v>
      </c>
      <c r="O18" s="18">
        <v>0</v>
      </c>
    </row>
    <row r="19" spans="1:15" ht="22.5" x14ac:dyDescent="0.25">
      <c r="A19" s="11" t="s">
        <v>27</v>
      </c>
      <c r="B19" s="11" t="s">
        <v>28</v>
      </c>
      <c r="C19" s="12" t="s">
        <v>29</v>
      </c>
      <c r="D19" s="89">
        <v>0</v>
      </c>
      <c r="E19" s="79"/>
      <c r="F19" s="79"/>
      <c r="G19" s="89">
        <v>0</v>
      </c>
      <c r="H19" s="79"/>
      <c r="I19" s="79"/>
      <c r="J19" s="79"/>
      <c r="K19" s="79"/>
      <c r="M19" s="18">
        <v>0</v>
      </c>
      <c r="N19" s="18">
        <v>0</v>
      </c>
      <c r="O19" s="18">
        <v>0</v>
      </c>
    </row>
    <row r="20" spans="1:15" ht="22.5" x14ac:dyDescent="0.25">
      <c r="A20" s="8" t="s">
        <v>1</v>
      </c>
      <c r="B20" s="8" t="s">
        <v>30</v>
      </c>
      <c r="C20" s="9" t="s">
        <v>31</v>
      </c>
      <c r="D20" s="88">
        <v>183357.18</v>
      </c>
      <c r="E20" s="79"/>
      <c r="F20" s="79"/>
      <c r="G20" s="88">
        <v>160349.42000000001</v>
      </c>
      <c r="H20" s="79"/>
      <c r="I20" s="79"/>
      <c r="J20" s="79"/>
      <c r="K20" s="79"/>
      <c r="M20" s="18">
        <f>+M21</f>
        <v>240110</v>
      </c>
      <c r="N20" s="18">
        <f>+N21</f>
        <v>240110</v>
      </c>
      <c r="O20" s="18">
        <f>+O21</f>
        <v>240110</v>
      </c>
    </row>
    <row r="21" spans="1:15" ht="22.5" x14ac:dyDescent="0.25">
      <c r="A21" s="11" t="s">
        <v>32</v>
      </c>
      <c r="B21" s="11" t="s">
        <v>33</v>
      </c>
      <c r="C21" s="12" t="s">
        <v>188</v>
      </c>
      <c r="D21" s="89">
        <v>212176</v>
      </c>
      <c r="E21" s="79"/>
      <c r="F21" s="79"/>
      <c r="G21" s="89">
        <v>160349.42000000001</v>
      </c>
      <c r="H21" s="79"/>
      <c r="I21" s="79"/>
      <c r="J21" s="79"/>
      <c r="K21" s="79"/>
      <c r="M21" s="18">
        <v>240110</v>
      </c>
      <c r="N21" s="18">
        <v>240110</v>
      </c>
      <c r="O21" s="18">
        <v>240110</v>
      </c>
    </row>
    <row r="22" spans="1:15" x14ac:dyDescent="0.25">
      <c r="A22" s="29" t="s">
        <v>8</v>
      </c>
      <c r="B22" s="29" t="s">
        <v>34</v>
      </c>
      <c r="C22" s="30" t="s">
        <v>35</v>
      </c>
      <c r="D22" s="99">
        <v>1650</v>
      </c>
      <c r="E22" s="100"/>
      <c r="F22" s="100"/>
      <c r="G22" s="99">
        <v>1468.8</v>
      </c>
      <c r="H22" s="100"/>
      <c r="I22" s="100"/>
      <c r="J22" s="100"/>
      <c r="K22" s="100"/>
      <c r="L22" s="32"/>
      <c r="M22" s="33">
        <f t="shared" ref="M22:O23" si="1">+M23</f>
        <v>1700</v>
      </c>
      <c r="N22" s="33">
        <f t="shared" si="1"/>
        <v>1700</v>
      </c>
      <c r="O22" s="33">
        <f t="shared" si="1"/>
        <v>1700</v>
      </c>
    </row>
    <row r="23" spans="1:15" x14ac:dyDescent="0.25">
      <c r="A23" s="5" t="s">
        <v>1</v>
      </c>
      <c r="B23" s="5" t="s">
        <v>11</v>
      </c>
      <c r="C23" s="6" t="s">
        <v>12</v>
      </c>
      <c r="D23" s="87">
        <v>1650</v>
      </c>
      <c r="E23" s="79"/>
      <c r="F23" s="79"/>
      <c r="G23" s="87">
        <v>1468.8</v>
      </c>
      <c r="H23" s="79"/>
      <c r="I23" s="79"/>
      <c r="J23" s="79"/>
      <c r="K23" s="79"/>
      <c r="M23" s="18">
        <f t="shared" si="1"/>
        <v>1700</v>
      </c>
      <c r="N23" s="18">
        <f t="shared" si="1"/>
        <v>1700</v>
      </c>
      <c r="O23" s="18">
        <f t="shared" si="1"/>
        <v>1700</v>
      </c>
    </row>
    <row r="24" spans="1:15" ht="22.5" x14ac:dyDescent="0.25">
      <c r="A24" s="8" t="s">
        <v>1</v>
      </c>
      <c r="B24" s="8" t="s">
        <v>36</v>
      </c>
      <c r="C24" s="9" t="s">
        <v>37</v>
      </c>
      <c r="D24" s="88">
        <v>1650</v>
      </c>
      <c r="E24" s="79"/>
      <c r="F24" s="79"/>
      <c r="G24" s="88">
        <v>1468.8</v>
      </c>
      <c r="H24" s="79"/>
      <c r="I24" s="79"/>
      <c r="J24" s="79"/>
      <c r="K24" s="79"/>
      <c r="M24" s="18">
        <f>+M25+M26</f>
        <v>1700</v>
      </c>
      <c r="N24" s="18">
        <f>+N25+N26</f>
        <v>1700</v>
      </c>
      <c r="O24" s="18">
        <f>+O25+O26</f>
        <v>1700</v>
      </c>
    </row>
    <row r="25" spans="1:15" ht="22.5" x14ac:dyDescent="0.25">
      <c r="A25" s="11" t="s">
        <v>38</v>
      </c>
      <c r="B25" s="11" t="s">
        <v>39</v>
      </c>
      <c r="C25" s="12" t="s">
        <v>190</v>
      </c>
      <c r="D25" s="89">
        <v>0</v>
      </c>
      <c r="E25" s="79"/>
      <c r="F25" s="79"/>
      <c r="G25" s="89">
        <v>0</v>
      </c>
      <c r="H25" s="79"/>
      <c r="I25" s="79"/>
      <c r="J25" s="79"/>
      <c r="K25" s="79"/>
      <c r="M25" s="18"/>
      <c r="N25" s="18"/>
      <c r="O25" s="18"/>
    </row>
    <row r="26" spans="1:15" ht="22.5" x14ac:dyDescent="0.25">
      <c r="A26" s="11" t="s">
        <v>40</v>
      </c>
      <c r="B26" s="11" t="s">
        <v>41</v>
      </c>
      <c r="C26" s="12" t="s">
        <v>42</v>
      </c>
      <c r="D26" s="89">
        <v>1650</v>
      </c>
      <c r="E26" s="79"/>
      <c r="F26" s="79"/>
      <c r="G26" s="89">
        <v>1468.8</v>
      </c>
      <c r="H26" s="79"/>
      <c r="I26" s="79"/>
      <c r="J26" s="79"/>
      <c r="K26" s="79"/>
      <c r="M26" s="18">
        <v>1700</v>
      </c>
      <c r="N26" s="18">
        <v>1700</v>
      </c>
      <c r="O26" s="18">
        <v>1700</v>
      </c>
    </row>
    <row r="27" spans="1:15" x14ac:dyDescent="0.25">
      <c r="A27" s="34" t="s">
        <v>8</v>
      </c>
      <c r="B27" s="34" t="s">
        <v>43</v>
      </c>
      <c r="C27" s="35" t="s">
        <v>44</v>
      </c>
      <c r="D27" s="92">
        <v>550</v>
      </c>
      <c r="E27" s="93"/>
      <c r="F27" s="93"/>
      <c r="G27" s="92">
        <v>1508.48</v>
      </c>
      <c r="H27" s="93"/>
      <c r="I27" s="93"/>
      <c r="J27" s="93"/>
      <c r="K27" s="93"/>
      <c r="L27" s="36"/>
      <c r="M27" s="37">
        <f t="shared" ref="M27:O28" si="2">+M28</f>
        <v>550</v>
      </c>
      <c r="N27" s="37">
        <f t="shared" si="2"/>
        <v>550</v>
      </c>
      <c r="O27" s="37">
        <f t="shared" si="2"/>
        <v>550</v>
      </c>
    </row>
    <row r="28" spans="1:15" x14ac:dyDescent="0.25">
      <c r="A28" s="5" t="s">
        <v>1</v>
      </c>
      <c r="B28" s="5" t="s">
        <v>11</v>
      </c>
      <c r="C28" s="6" t="s">
        <v>12</v>
      </c>
      <c r="D28" s="87">
        <v>550</v>
      </c>
      <c r="E28" s="79"/>
      <c r="F28" s="79"/>
      <c r="G28" s="87">
        <v>1508.48</v>
      </c>
      <c r="H28" s="79"/>
      <c r="I28" s="79"/>
      <c r="J28" s="79"/>
      <c r="K28" s="79"/>
      <c r="M28" s="18">
        <f t="shared" si="2"/>
        <v>550</v>
      </c>
      <c r="N28" s="18">
        <f t="shared" si="2"/>
        <v>550</v>
      </c>
      <c r="O28" s="18">
        <f t="shared" si="2"/>
        <v>550</v>
      </c>
    </row>
    <row r="29" spans="1:15" ht="22.5" x14ac:dyDescent="0.25">
      <c r="A29" s="8" t="s">
        <v>1</v>
      </c>
      <c r="B29" s="8" t="s">
        <v>45</v>
      </c>
      <c r="C29" s="9" t="s">
        <v>46</v>
      </c>
      <c r="D29" s="88">
        <v>0</v>
      </c>
      <c r="E29" s="79"/>
      <c r="F29" s="79"/>
      <c r="G29" s="88">
        <v>1508.48</v>
      </c>
      <c r="H29" s="79"/>
      <c r="I29" s="79"/>
      <c r="J29" s="79"/>
      <c r="K29" s="79"/>
      <c r="M29" s="18">
        <f>+M30+M31</f>
        <v>550</v>
      </c>
      <c r="N29" s="18">
        <f>+N30+N31</f>
        <v>550</v>
      </c>
      <c r="O29" s="18">
        <f>+O30+O31</f>
        <v>550</v>
      </c>
    </row>
    <row r="30" spans="1:15" ht="22.5" x14ac:dyDescent="0.25">
      <c r="A30" s="11" t="s">
        <v>47</v>
      </c>
      <c r="B30" s="11" t="s">
        <v>48</v>
      </c>
      <c r="C30" s="12" t="s">
        <v>49</v>
      </c>
      <c r="D30" s="89">
        <v>50</v>
      </c>
      <c r="E30" s="79"/>
      <c r="F30" s="79"/>
      <c r="G30" s="89">
        <v>8.48</v>
      </c>
      <c r="H30" s="79"/>
      <c r="I30" s="79"/>
      <c r="J30" s="79"/>
      <c r="K30" s="79"/>
      <c r="M30" s="18">
        <v>50</v>
      </c>
      <c r="N30" s="18">
        <v>50</v>
      </c>
      <c r="O30" s="18">
        <v>50</v>
      </c>
    </row>
    <row r="31" spans="1:15" ht="22.5" x14ac:dyDescent="0.25">
      <c r="A31" s="11" t="s">
        <v>50</v>
      </c>
      <c r="B31" s="11" t="s">
        <v>51</v>
      </c>
      <c r="C31" s="12" t="s">
        <v>52</v>
      </c>
      <c r="D31" s="89">
        <v>500</v>
      </c>
      <c r="E31" s="79"/>
      <c r="F31" s="79"/>
      <c r="G31" s="89">
        <v>1500</v>
      </c>
      <c r="H31" s="79"/>
      <c r="I31" s="79"/>
      <c r="J31" s="79"/>
      <c r="K31" s="79"/>
      <c r="M31" s="18">
        <v>500</v>
      </c>
      <c r="N31" s="18">
        <v>500</v>
      </c>
      <c r="O31" s="18">
        <v>500</v>
      </c>
    </row>
    <row r="32" spans="1:15" ht="0" hidden="1" customHeight="1" x14ac:dyDescent="0.25"/>
  </sheetData>
  <mergeCells count="54">
    <mergeCell ref="N6:O7"/>
    <mergeCell ref="F2:G2"/>
    <mergeCell ref="F3:G3"/>
    <mergeCell ref="F4:G4"/>
    <mergeCell ref="D30:F30"/>
    <mergeCell ref="G30:K30"/>
    <mergeCell ref="D24:F24"/>
    <mergeCell ref="G24:K24"/>
    <mergeCell ref="D25:F25"/>
    <mergeCell ref="G25:K25"/>
    <mergeCell ref="D26:F26"/>
    <mergeCell ref="G26:K26"/>
    <mergeCell ref="D21:F21"/>
    <mergeCell ref="G21:K21"/>
    <mergeCell ref="D22:F22"/>
    <mergeCell ref="G22:K22"/>
    <mergeCell ref="D31:F31"/>
    <mergeCell ref="G31:K31"/>
    <mergeCell ref="D27:F27"/>
    <mergeCell ref="G27:K27"/>
    <mergeCell ref="D28:F28"/>
    <mergeCell ref="G28:K28"/>
    <mergeCell ref="D29:F29"/>
    <mergeCell ref="G29:K29"/>
    <mergeCell ref="D16:F16"/>
    <mergeCell ref="G16:K16"/>
    <mergeCell ref="D17:F17"/>
    <mergeCell ref="G17:K17"/>
    <mergeCell ref="D23:F23"/>
    <mergeCell ref="G23:K23"/>
    <mergeCell ref="D18:F18"/>
    <mergeCell ref="G18:K18"/>
    <mergeCell ref="D19:F19"/>
    <mergeCell ref="G19:K19"/>
    <mergeCell ref="D20:F20"/>
    <mergeCell ref="G20:K20"/>
    <mergeCell ref="D13:F13"/>
    <mergeCell ref="G13:K13"/>
    <mergeCell ref="D14:F14"/>
    <mergeCell ref="G14:K14"/>
    <mergeCell ref="D15:F15"/>
    <mergeCell ref="G15:K15"/>
    <mergeCell ref="D10:F10"/>
    <mergeCell ref="G10:K10"/>
    <mergeCell ref="D11:F11"/>
    <mergeCell ref="G11:K11"/>
    <mergeCell ref="D12:F12"/>
    <mergeCell ref="G12:K12"/>
    <mergeCell ref="A5:K5"/>
    <mergeCell ref="D8:F8"/>
    <mergeCell ref="G8:K8"/>
    <mergeCell ref="A1:D1"/>
    <mergeCell ref="D9:F9"/>
    <mergeCell ref="G9:K9"/>
  </mergeCells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zoomScale="130" zoomScaleNormal="130" workbookViewId="0">
      <selection activeCell="L21" sqref="L21"/>
    </sheetView>
  </sheetViews>
  <sheetFormatPr defaultRowHeight="15" x14ac:dyDescent="0.25"/>
  <cols>
    <col min="1" max="1" width="7.28515625" customWidth="1"/>
    <col min="2" max="2" width="5.85546875" customWidth="1"/>
    <col min="3" max="3" width="41.42578125" customWidth="1"/>
    <col min="4" max="5" width="14.85546875" customWidth="1"/>
    <col min="6" max="6" width="0.42578125" customWidth="1"/>
    <col min="7" max="7" width="13.85546875" style="57" customWidth="1"/>
    <col min="8" max="9" width="13.85546875" customWidth="1"/>
    <col min="12" max="12" width="10.85546875" bestFit="1" customWidth="1"/>
  </cols>
  <sheetData>
    <row r="1" spans="1:12" ht="2.85" customHeight="1" x14ac:dyDescent="0.25"/>
    <row r="2" spans="1:12" s="17" customFormat="1" ht="33.75" x14ac:dyDescent="0.25">
      <c r="A2" s="14" t="s">
        <v>2</v>
      </c>
      <c r="B2" s="14" t="s">
        <v>3</v>
      </c>
      <c r="C2" s="14" t="s">
        <v>53</v>
      </c>
      <c r="D2" s="14" t="s">
        <v>5</v>
      </c>
      <c r="E2" s="14" t="s">
        <v>6</v>
      </c>
      <c r="G2" s="16" t="s">
        <v>195</v>
      </c>
      <c r="H2" s="16" t="s">
        <v>198</v>
      </c>
      <c r="I2" s="16" t="s">
        <v>199</v>
      </c>
    </row>
    <row r="3" spans="1:12" x14ac:dyDescent="0.25">
      <c r="A3" s="2" t="s">
        <v>1</v>
      </c>
      <c r="B3" s="2" t="s">
        <v>1</v>
      </c>
      <c r="C3" s="3" t="s">
        <v>54</v>
      </c>
      <c r="D3" s="4">
        <f>D4+D28+D65+D73</f>
        <v>860910</v>
      </c>
      <c r="E3" s="4">
        <f>E4+E28+E65+E73</f>
        <v>695995.44000000006</v>
      </c>
      <c r="G3" s="39">
        <f>G4+G28+G65+G73</f>
        <v>1148460</v>
      </c>
      <c r="H3" s="39">
        <f>H4+H28+H65+H73</f>
        <v>1148460</v>
      </c>
      <c r="I3" s="39">
        <f>I4+I28+I65+I73</f>
        <v>1148460</v>
      </c>
      <c r="L3" s="62"/>
    </row>
    <row r="4" spans="1:12" x14ac:dyDescent="0.25">
      <c r="A4" s="19" t="s">
        <v>8</v>
      </c>
      <c r="B4" s="19" t="s">
        <v>9</v>
      </c>
      <c r="C4" s="20" t="s">
        <v>10</v>
      </c>
      <c r="D4" s="23">
        <f>D5+D20+D25</f>
        <v>646534</v>
      </c>
      <c r="E4" s="23">
        <f>E5+E20+E25</f>
        <v>541047.18999999994</v>
      </c>
      <c r="F4" s="21"/>
      <c r="G4" s="40">
        <f>G5</f>
        <v>906100</v>
      </c>
      <c r="H4" s="40">
        <f>H5</f>
        <v>906100</v>
      </c>
      <c r="I4" s="40">
        <f>I5</f>
        <v>906100</v>
      </c>
    </row>
    <row r="5" spans="1:12" x14ac:dyDescent="0.25">
      <c r="A5" s="5" t="s">
        <v>1</v>
      </c>
      <c r="B5" s="5" t="s">
        <v>55</v>
      </c>
      <c r="C5" s="6" t="s">
        <v>56</v>
      </c>
      <c r="D5" s="7">
        <v>646434</v>
      </c>
      <c r="E5" s="7">
        <v>533974.68999999994</v>
      </c>
      <c r="G5" s="39">
        <f>G6+G9+G16+G18+G20</f>
        <v>906100</v>
      </c>
      <c r="H5" s="39">
        <f>H6+H9+H16+H18+H20</f>
        <v>906100</v>
      </c>
      <c r="I5" s="39">
        <f>I6+I9+I16+I18+I20</f>
        <v>906100</v>
      </c>
    </row>
    <row r="6" spans="1:12" x14ac:dyDescent="0.25">
      <c r="A6" s="8" t="s">
        <v>1</v>
      </c>
      <c r="B6" s="8" t="s">
        <v>57</v>
      </c>
      <c r="C6" s="9" t="s">
        <v>58</v>
      </c>
      <c r="D6" s="10">
        <f>D7+D8</f>
        <v>634834</v>
      </c>
      <c r="E6" s="10">
        <f>E7+E8</f>
        <v>506363.06999999995</v>
      </c>
      <c r="G6" s="39">
        <f>+G7+G8</f>
        <v>894000</v>
      </c>
      <c r="H6" s="39">
        <f>+H7+H8</f>
        <v>894000</v>
      </c>
      <c r="I6" s="39">
        <f>+I7+I8</f>
        <v>894000</v>
      </c>
    </row>
    <row r="7" spans="1:12" x14ac:dyDescent="0.25">
      <c r="A7" s="11" t="s">
        <v>59</v>
      </c>
      <c r="B7" s="11" t="s">
        <v>60</v>
      </c>
      <c r="C7" s="12" t="s">
        <v>61</v>
      </c>
      <c r="D7" s="13">
        <v>551262</v>
      </c>
      <c r="E7" s="13">
        <v>434646.47</v>
      </c>
      <c r="G7" s="39">
        <v>768000</v>
      </c>
      <c r="H7" s="39">
        <v>768000</v>
      </c>
      <c r="I7" s="39">
        <v>768000</v>
      </c>
    </row>
    <row r="8" spans="1:12" x14ac:dyDescent="0.25">
      <c r="A8" s="11" t="s">
        <v>62</v>
      </c>
      <c r="B8" s="11" t="s">
        <v>63</v>
      </c>
      <c r="C8" s="12" t="s">
        <v>64</v>
      </c>
      <c r="D8" s="13">
        <v>83572</v>
      </c>
      <c r="E8" s="13">
        <v>71716.600000000006</v>
      </c>
      <c r="G8" s="39">
        <v>126000</v>
      </c>
      <c r="H8" s="39">
        <v>126000</v>
      </c>
      <c r="I8" s="39">
        <v>126000</v>
      </c>
    </row>
    <row r="9" spans="1:12" x14ac:dyDescent="0.25">
      <c r="A9" s="8" t="s">
        <v>1</v>
      </c>
      <c r="B9" s="8" t="s">
        <v>65</v>
      </c>
      <c r="C9" s="9" t="s">
        <v>66</v>
      </c>
      <c r="D9" s="10">
        <v>11600</v>
      </c>
      <c r="E9" s="10">
        <v>27611.62</v>
      </c>
      <c r="G9" s="39">
        <f>G10+G11+G12+G13+G14+G15</f>
        <v>11400</v>
      </c>
      <c r="H9" s="39">
        <f>H10+H11+H12+H13+H14+H15</f>
        <v>11400</v>
      </c>
      <c r="I9" s="39">
        <f>I10+I11+I12+I13+I14+I15</f>
        <v>11400</v>
      </c>
    </row>
    <row r="10" spans="1:12" x14ac:dyDescent="0.25">
      <c r="A10" s="11" t="s">
        <v>67</v>
      </c>
      <c r="B10" s="11" t="s">
        <v>68</v>
      </c>
      <c r="C10" s="77" t="s">
        <v>202</v>
      </c>
      <c r="D10" s="13">
        <v>50</v>
      </c>
      <c r="E10" s="13">
        <v>13791.25</v>
      </c>
      <c r="G10" s="39">
        <v>100</v>
      </c>
      <c r="H10" s="39">
        <v>100</v>
      </c>
      <c r="I10" s="39">
        <v>100</v>
      </c>
    </row>
    <row r="11" spans="1:12" s="44" customFormat="1" x14ac:dyDescent="0.25">
      <c r="A11" s="11" t="s">
        <v>191</v>
      </c>
      <c r="B11" s="11">
        <v>3221</v>
      </c>
      <c r="C11" s="12" t="s">
        <v>122</v>
      </c>
      <c r="D11" s="45">
        <v>0</v>
      </c>
      <c r="E11" s="45">
        <v>5952.65</v>
      </c>
      <c r="G11" s="39">
        <v>100</v>
      </c>
      <c r="H11" s="39">
        <v>100</v>
      </c>
      <c r="I11" s="39">
        <v>100</v>
      </c>
    </row>
    <row r="12" spans="1:12" x14ac:dyDescent="0.25">
      <c r="A12" s="11" t="s">
        <v>70</v>
      </c>
      <c r="B12" s="11" t="s">
        <v>71</v>
      </c>
      <c r="C12" s="77" t="s">
        <v>204</v>
      </c>
      <c r="D12" s="13">
        <v>400</v>
      </c>
      <c r="E12" s="13">
        <v>0</v>
      </c>
      <c r="G12" s="39">
        <v>0</v>
      </c>
      <c r="H12" s="39">
        <v>0</v>
      </c>
      <c r="I12" s="39">
        <v>0</v>
      </c>
    </row>
    <row r="13" spans="1:12" x14ac:dyDescent="0.25">
      <c r="A13" s="11" t="s">
        <v>73</v>
      </c>
      <c r="B13" s="11" t="s">
        <v>74</v>
      </c>
      <c r="C13" s="12" t="s">
        <v>75</v>
      </c>
      <c r="D13" s="13">
        <v>50</v>
      </c>
      <c r="E13" s="13">
        <v>0</v>
      </c>
      <c r="G13" s="39">
        <v>100</v>
      </c>
      <c r="H13" s="39">
        <v>100</v>
      </c>
      <c r="I13" s="39">
        <v>100</v>
      </c>
    </row>
    <row r="14" spans="1:12" x14ac:dyDescent="0.25">
      <c r="A14" s="11" t="s">
        <v>76</v>
      </c>
      <c r="B14" s="11" t="s">
        <v>77</v>
      </c>
      <c r="C14" s="12" t="s">
        <v>78</v>
      </c>
      <c r="D14" s="13">
        <v>11000</v>
      </c>
      <c r="E14" s="13">
        <v>6374.67</v>
      </c>
      <c r="G14" s="39">
        <v>11000</v>
      </c>
      <c r="H14" s="39">
        <v>11000</v>
      </c>
      <c r="I14" s="39">
        <v>11000</v>
      </c>
    </row>
    <row r="15" spans="1:12" x14ac:dyDescent="0.25">
      <c r="A15" s="11" t="s">
        <v>79</v>
      </c>
      <c r="B15" s="11" t="s">
        <v>80</v>
      </c>
      <c r="C15" s="12" t="s">
        <v>81</v>
      </c>
      <c r="D15" s="13">
        <v>100</v>
      </c>
      <c r="E15" s="13">
        <v>1493.05</v>
      </c>
      <c r="G15" s="39">
        <v>100</v>
      </c>
      <c r="H15" s="39">
        <v>100</v>
      </c>
      <c r="I15" s="39">
        <v>100</v>
      </c>
    </row>
    <row r="16" spans="1:12" x14ac:dyDescent="0.25">
      <c r="A16" s="8" t="s">
        <v>1</v>
      </c>
      <c r="B16" s="8" t="s">
        <v>82</v>
      </c>
      <c r="C16" s="9" t="s">
        <v>83</v>
      </c>
      <c r="D16" s="10">
        <v>0</v>
      </c>
      <c r="E16" s="10">
        <v>0</v>
      </c>
      <c r="G16" s="39">
        <v>0</v>
      </c>
      <c r="H16" s="39">
        <v>0</v>
      </c>
      <c r="I16" s="39">
        <v>0</v>
      </c>
    </row>
    <row r="17" spans="1:9" ht="22.5" x14ac:dyDescent="0.25">
      <c r="A17" s="11" t="s">
        <v>84</v>
      </c>
      <c r="B17" s="11" t="s">
        <v>85</v>
      </c>
      <c r="C17" s="12" t="s">
        <v>86</v>
      </c>
      <c r="D17" s="13">
        <v>0</v>
      </c>
      <c r="E17" s="13">
        <v>0</v>
      </c>
      <c r="G17" s="39">
        <v>0</v>
      </c>
      <c r="H17" s="39">
        <v>0</v>
      </c>
      <c r="I17" s="39">
        <v>0</v>
      </c>
    </row>
    <row r="18" spans="1:9" ht="22.5" x14ac:dyDescent="0.25">
      <c r="A18" s="8" t="s">
        <v>1</v>
      </c>
      <c r="B18" s="8" t="s">
        <v>87</v>
      </c>
      <c r="C18" s="9" t="s">
        <v>203</v>
      </c>
      <c r="D18" s="10">
        <v>0</v>
      </c>
      <c r="E18" s="10">
        <v>0</v>
      </c>
      <c r="G18" s="39">
        <f>+G19</f>
        <v>500</v>
      </c>
      <c r="H18" s="39">
        <f>+H19</f>
        <v>500</v>
      </c>
      <c r="I18" s="39">
        <f>+I19</f>
        <v>500</v>
      </c>
    </row>
    <row r="19" spans="1:9" x14ac:dyDescent="0.25">
      <c r="A19" s="11" t="s">
        <v>88</v>
      </c>
      <c r="B19" s="11" t="s">
        <v>89</v>
      </c>
      <c r="C19" s="12" t="s">
        <v>90</v>
      </c>
      <c r="D19" s="13">
        <v>0</v>
      </c>
      <c r="E19" s="13">
        <v>0</v>
      </c>
      <c r="G19" s="39">
        <v>500</v>
      </c>
      <c r="H19" s="39">
        <v>500</v>
      </c>
      <c r="I19" s="39">
        <v>500</v>
      </c>
    </row>
    <row r="20" spans="1:9" x14ac:dyDescent="0.25">
      <c r="A20" s="5" t="s">
        <v>1</v>
      </c>
      <c r="B20" s="5" t="s">
        <v>91</v>
      </c>
      <c r="C20" s="6" t="s">
        <v>92</v>
      </c>
      <c r="D20" s="7">
        <v>100</v>
      </c>
      <c r="E20" s="7">
        <v>7072.5</v>
      </c>
      <c r="G20" s="39">
        <f>+G21</f>
        <v>200</v>
      </c>
      <c r="H20" s="39">
        <f>+H21</f>
        <v>200</v>
      </c>
      <c r="I20" s="39">
        <f>+I21</f>
        <v>200</v>
      </c>
    </row>
    <row r="21" spans="1:9" ht="22.5" x14ac:dyDescent="0.25">
      <c r="A21" s="8" t="s">
        <v>1</v>
      </c>
      <c r="B21" s="8" t="s">
        <v>93</v>
      </c>
      <c r="C21" s="9" t="s">
        <v>94</v>
      </c>
      <c r="D21" s="10">
        <f>D22+D23+D24</f>
        <v>100</v>
      </c>
      <c r="E21" s="10">
        <f>E22+E23+E24</f>
        <v>7072.5</v>
      </c>
      <c r="G21" s="39">
        <f>+G22+G23+G24</f>
        <v>200</v>
      </c>
      <c r="H21" s="39">
        <f>+H22+H23+H24</f>
        <v>200</v>
      </c>
      <c r="I21" s="39">
        <f>+I22+I23+I24</f>
        <v>200</v>
      </c>
    </row>
    <row r="22" spans="1:9" x14ac:dyDescent="0.25">
      <c r="A22" s="11" t="s">
        <v>95</v>
      </c>
      <c r="B22" s="11" t="s">
        <v>96</v>
      </c>
      <c r="C22" s="12" t="s">
        <v>97</v>
      </c>
      <c r="D22" s="13">
        <v>50</v>
      </c>
      <c r="E22" s="13">
        <v>0</v>
      </c>
      <c r="G22" s="39">
        <v>50</v>
      </c>
      <c r="H22" s="39">
        <v>50</v>
      </c>
      <c r="I22" s="39">
        <v>50</v>
      </c>
    </row>
    <row r="23" spans="1:9" x14ac:dyDescent="0.25">
      <c r="A23" s="11" t="s">
        <v>98</v>
      </c>
      <c r="B23" s="11" t="s">
        <v>99</v>
      </c>
      <c r="C23" s="12" t="s">
        <v>100</v>
      </c>
      <c r="D23" s="13">
        <v>50</v>
      </c>
      <c r="E23" s="13">
        <v>0</v>
      </c>
      <c r="G23" s="39">
        <v>50</v>
      </c>
      <c r="H23" s="39">
        <v>50</v>
      </c>
      <c r="I23" s="39">
        <v>50</v>
      </c>
    </row>
    <row r="24" spans="1:9" s="47" customFormat="1" x14ac:dyDescent="0.25">
      <c r="A24" s="11" t="s">
        <v>192</v>
      </c>
      <c r="B24" s="11">
        <v>4227</v>
      </c>
      <c r="C24" s="12" t="s">
        <v>182</v>
      </c>
      <c r="D24" s="46">
        <v>0</v>
      </c>
      <c r="E24" s="46">
        <v>7072.5</v>
      </c>
      <c r="G24" s="39">
        <v>100</v>
      </c>
      <c r="H24" s="39">
        <v>100</v>
      </c>
      <c r="I24" s="39">
        <v>100</v>
      </c>
    </row>
    <row r="25" spans="1:9" x14ac:dyDescent="0.25">
      <c r="A25" s="5" t="s">
        <v>1</v>
      </c>
      <c r="B25" s="5" t="s">
        <v>101</v>
      </c>
      <c r="C25" s="6" t="s">
        <v>102</v>
      </c>
      <c r="D25" s="7"/>
      <c r="E25" s="7"/>
      <c r="G25" s="39">
        <f t="shared" ref="G25:I26" si="0">+G26</f>
        <v>0</v>
      </c>
      <c r="H25" s="39">
        <f t="shared" si="0"/>
        <v>0</v>
      </c>
      <c r="I25" s="39">
        <f t="shared" si="0"/>
        <v>0</v>
      </c>
    </row>
    <row r="26" spans="1:9" ht="22.5" x14ac:dyDescent="0.25">
      <c r="A26" s="8" t="s">
        <v>1</v>
      </c>
      <c r="B26" s="8" t="s">
        <v>103</v>
      </c>
      <c r="C26" s="9" t="s">
        <v>104</v>
      </c>
      <c r="D26" s="10"/>
      <c r="E26" s="10"/>
      <c r="G26" s="39">
        <f t="shared" si="0"/>
        <v>0</v>
      </c>
      <c r="H26" s="39">
        <f t="shared" si="0"/>
        <v>0</v>
      </c>
      <c r="I26" s="39">
        <f t="shared" si="0"/>
        <v>0</v>
      </c>
    </row>
    <row r="27" spans="1:9" ht="22.5" x14ac:dyDescent="0.25">
      <c r="A27" s="11" t="s">
        <v>105</v>
      </c>
      <c r="B27" s="11" t="s">
        <v>106</v>
      </c>
      <c r="C27" s="12" t="s">
        <v>107</v>
      </c>
      <c r="D27" s="13"/>
      <c r="E27" s="13"/>
      <c r="G27" s="39">
        <v>0</v>
      </c>
      <c r="H27" s="39">
        <v>0</v>
      </c>
      <c r="I27" s="39">
        <v>0</v>
      </c>
    </row>
    <row r="28" spans="1:9" x14ac:dyDescent="0.25">
      <c r="A28" s="24" t="s">
        <v>8</v>
      </c>
      <c r="B28" s="24" t="s">
        <v>23</v>
      </c>
      <c r="C28" s="25" t="s">
        <v>24</v>
      </c>
      <c r="D28" s="26">
        <f>D29+D60</f>
        <v>212176</v>
      </c>
      <c r="E28" s="49">
        <f>E29+E60</f>
        <v>151999.61000000004</v>
      </c>
      <c r="F28" s="27"/>
      <c r="G28" s="41">
        <f>+G29+G60</f>
        <v>240110</v>
      </c>
      <c r="H28" s="41">
        <f>+H29+H60</f>
        <v>240110</v>
      </c>
      <c r="I28" s="41">
        <f>+I29+I60</f>
        <v>240110</v>
      </c>
    </row>
    <row r="29" spans="1:9" x14ac:dyDescent="0.25">
      <c r="A29" s="5" t="s">
        <v>1</v>
      </c>
      <c r="B29" s="5" t="s">
        <v>55</v>
      </c>
      <c r="C29" s="6" t="s">
        <v>56</v>
      </c>
      <c r="D29" s="7">
        <f>D30+D32+D57</f>
        <v>210176</v>
      </c>
      <c r="E29" s="48">
        <f>E30+E32+E57</f>
        <v>150458.47000000003</v>
      </c>
      <c r="G29" s="39">
        <f>+G30+G32+G57</f>
        <v>238510</v>
      </c>
      <c r="H29" s="39">
        <f>+H30+H32+H57</f>
        <v>238510</v>
      </c>
      <c r="I29" s="39">
        <f>+I30+I32+I57</f>
        <v>238510</v>
      </c>
    </row>
    <row r="30" spans="1:9" x14ac:dyDescent="0.25">
      <c r="A30" s="8" t="s">
        <v>1</v>
      </c>
      <c r="B30" s="8" t="s">
        <v>57</v>
      </c>
      <c r="C30" s="9" t="s">
        <v>58</v>
      </c>
      <c r="D30" s="10">
        <v>55000</v>
      </c>
      <c r="E30" s="10">
        <v>21086.47</v>
      </c>
      <c r="G30" s="39">
        <v>55000</v>
      </c>
      <c r="H30" s="39">
        <v>55000</v>
      </c>
      <c r="I30" s="39">
        <v>55000</v>
      </c>
    </row>
    <row r="31" spans="1:9" x14ac:dyDescent="0.25">
      <c r="A31" s="11" t="s">
        <v>108</v>
      </c>
      <c r="B31" s="11" t="s">
        <v>109</v>
      </c>
      <c r="C31" s="12" t="s">
        <v>110</v>
      </c>
      <c r="D31" s="13">
        <v>55000</v>
      </c>
      <c r="E31" s="13">
        <v>21086.47</v>
      </c>
      <c r="G31" s="39">
        <v>55000</v>
      </c>
      <c r="H31" s="39">
        <v>55000</v>
      </c>
      <c r="I31" s="39">
        <v>55000</v>
      </c>
    </row>
    <row r="32" spans="1:9" x14ac:dyDescent="0.25">
      <c r="A32" s="8" t="s">
        <v>1</v>
      </c>
      <c r="B32" s="8" t="s">
        <v>65</v>
      </c>
      <c r="C32" s="9" t="s">
        <v>66</v>
      </c>
      <c r="D32" s="10">
        <f>SUM(D33:D56)</f>
        <v>153974</v>
      </c>
      <c r="E32" s="10">
        <f>SUM(E33:E56)</f>
        <v>128411.05</v>
      </c>
      <c r="G32" s="39">
        <f>SUM(G33:G56)</f>
        <v>182300</v>
      </c>
      <c r="H32" s="39">
        <f>SUM(H33:H56)</f>
        <v>182300</v>
      </c>
      <c r="I32" s="39">
        <f>SUM(I33:I56)</f>
        <v>182300</v>
      </c>
    </row>
    <row r="33" spans="1:9" x14ac:dyDescent="0.25">
      <c r="A33" s="11" t="s">
        <v>111</v>
      </c>
      <c r="B33" s="11" t="s">
        <v>112</v>
      </c>
      <c r="C33" s="12" t="s">
        <v>113</v>
      </c>
      <c r="D33" s="13">
        <v>700</v>
      </c>
      <c r="E33" s="13">
        <v>782.33</v>
      </c>
      <c r="G33" s="39">
        <v>900</v>
      </c>
      <c r="H33" s="39">
        <v>900</v>
      </c>
      <c r="I33" s="39">
        <v>900</v>
      </c>
    </row>
    <row r="34" spans="1:9" x14ac:dyDescent="0.25">
      <c r="A34" s="11" t="s">
        <v>114</v>
      </c>
      <c r="B34" s="11" t="s">
        <v>115</v>
      </c>
      <c r="C34" s="12" t="s">
        <v>116</v>
      </c>
      <c r="D34" s="13">
        <v>23000</v>
      </c>
      <c r="E34" s="13">
        <v>16134.47</v>
      </c>
      <c r="G34" s="39">
        <v>23000</v>
      </c>
      <c r="H34" s="39">
        <v>23000</v>
      </c>
      <c r="I34" s="39">
        <v>23000</v>
      </c>
    </row>
    <row r="35" spans="1:9" x14ac:dyDescent="0.25">
      <c r="A35" s="11" t="s">
        <v>117</v>
      </c>
      <c r="B35" s="11" t="s">
        <v>118</v>
      </c>
      <c r="C35" s="12" t="s">
        <v>119</v>
      </c>
      <c r="D35" s="13">
        <v>700</v>
      </c>
      <c r="E35" s="13">
        <v>917.74</v>
      </c>
      <c r="G35" s="39">
        <v>1000</v>
      </c>
      <c r="H35" s="39">
        <v>1000</v>
      </c>
      <c r="I35" s="39">
        <v>1000</v>
      </c>
    </row>
    <row r="36" spans="1:9" x14ac:dyDescent="0.25">
      <c r="A36" s="11" t="s">
        <v>120</v>
      </c>
      <c r="B36" s="11" t="s">
        <v>121</v>
      </c>
      <c r="C36" s="12" t="s">
        <v>122</v>
      </c>
      <c r="D36" s="13">
        <v>12000</v>
      </c>
      <c r="E36" s="13">
        <v>13949.97</v>
      </c>
      <c r="G36" s="39">
        <v>16000</v>
      </c>
      <c r="H36" s="39">
        <v>16000</v>
      </c>
      <c r="I36" s="39">
        <v>16000</v>
      </c>
    </row>
    <row r="37" spans="1:9" x14ac:dyDescent="0.25">
      <c r="A37" s="11" t="s">
        <v>123</v>
      </c>
      <c r="B37" s="11" t="s">
        <v>124</v>
      </c>
      <c r="C37" s="12" t="s">
        <v>125</v>
      </c>
      <c r="D37" s="13">
        <v>68000</v>
      </c>
      <c r="E37" s="13">
        <v>57964.28</v>
      </c>
      <c r="G37" s="39">
        <v>75000</v>
      </c>
      <c r="H37" s="39">
        <v>75000</v>
      </c>
      <c r="I37" s="39">
        <v>75000</v>
      </c>
    </row>
    <row r="38" spans="1:9" x14ac:dyDescent="0.25">
      <c r="A38" s="11" t="s">
        <v>126</v>
      </c>
      <c r="B38" s="11" t="s">
        <v>127</v>
      </c>
      <c r="C38" s="12" t="s">
        <v>128</v>
      </c>
      <c r="D38" s="13">
        <v>24000</v>
      </c>
      <c r="E38" s="13">
        <v>9446.57</v>
      </c>
      <c r="G38" s="39">
        <v>25000</v>
      </c>
      <c r="H38" s="39">
        <v>25000</v>
      </c>
      <c r="I38" s="39">
        <v>25000</v>
      </c>
    </row>
    <row r="39" spans="1:9" x14ac:dyDescent="0.25">
      <c r="A39" s="11" t="s">
        <v>129</v>
      </c>
      <c r="B39" s="11" t="s">
        <v>130</v>
      </c>
      <c r="C39" s="12" t="s">
        <v>131</v>
      </c>
      <c r="D39" s="13">
        <v>1800</v>
      </c>
      <c r="E39" s="13">
        <v>1241.8399999999999</v>
      </c>
      <c r="G39" s="39">
        <v>1800</v>
      </c>
      <c r="H39" s="39">
        <v>1800</v>
      </c>
      <c r="I39" s="39">
        <v>1800</v>
      </c>
    </row>
    <row r="40" spans="1:9" x14ac:dyDescent="0.25">
      <c r="A40" s="11" t="s">
        <v>132</v>
      </c>
      <c r="B40" s="11" t="s">
        <v>68</v>
      </c>
      <c r="C40" s="12" t="s">
        <v>202</v>
      </c>
      <c r="D40" s="13">
        <v>5000</v>
      </c>
      <c r="E40" s="13">
        <v>5275.66</v>
      </c>
      <c r="G40" s="39">
        <v>7000</v>
      </c>
      <c r="H40" s="39">
        <v>7000</v>
      </c>
      <c r="I40" s="39">
        <v>7000</v>
      </c>
    </row>
    <row r="41" spans="1:9" x14ac:dyDescent="0.25">
      <c r="A41" s="11" t="s">
        <v>133</v>
      </c>
      <c r="B41" s="11" t="s">
        <v>134</v>
      </c>
      <c r="C41" s="12" t="s">
        <v>135</v>
      </c>
      <c r="D41" s="13">
        <v>1600</v>
      </c>
      <c r="E41" s="13">
        <v>995.75</v>
      </c>
      <c r="G41" s="39">
        <v>1500</v>
      </c>
      <c r="H41" s="39">
        <v>1500</v>
      </c>
      <c r="I41" s="39">
        <v>1500</v>
      </c>
    </row>
    <row r="42" spans="1:9" x14ac:dyDescent="0.25">
      <c r="A42" s="11" t="s">
        <v>136</v>
      </c>
      <c r="B42" s="11" t="s">
        <v>71</v>
      </c>
      <c r="C42" s="12" t="s">
        <v>72</v>
      </c>
      <c r="D42" s="13">
        <v>1500</v>
      </c>
      <c r="E42" s="13">
        <v>1708.61</v>
      </c>
      <c r="G42" s="39">
        <v>2000</v>
      </c>
      <c r="H42" s="39">
        <v>2000</v>
      </c>
      <c r="I42" s="39">
        <v>2000</v>
      </c>
    </row>
    <row r="43" spans="1:9" x14ac:dyDescent="0.25">
      <c r="A43" s="11" t="s">
        <v>137</v>
      </c>
      <c r="B43" s="11" t="s">
        <v>74</v>
      </c>
      <c r="C43" s="12" t="s">
        <v>75</v>
      </c>
      <c r="D43" s="13">
        <v>3200</v>
      </c>
      <c r="E43" s="13">
        <v>4748.8900000000003</v>
      </c>
      <c r="G43" s="39">
        <v>5000</v>
      </c>
      <c r="H43" s="39">
        <v>5000</v>
      </c>
      <c r="I43" s="39">
        <v>5000</v>
      </c>
    </row>
    <row r="44" spans="1:9" x14ac:dyDescent="0.25">
      <c r="A44" s="11" t="s">
        <v>138</v>
      </c>
      <c r="B44" s="11" t="s">
        <v>139</v>
      </c>
      <c r="C44" s="12" t="s">
        <v>140</v>
      </c>
      <c r="D44" s="13">
        <v>500</v>
      </c>
      <c r="E44" s="13">
        <v>1280.68</v>
      </c>
      <c r="G44" s="39">
        <v>1000</v>
      </c>
      <c r="H44" s="39">
        <v>1000</v>
      </c>
      <c r="I44" s="39">
        <v>1000</v>
      </c>
    </row>
    <row r="45" spans="1:9" x14ac:dyDescent="0.25">
      <c r="A45" s="52" t="s">
        <v>141</v>
      </c>
      <c r="B45" s="52" t="s">
        <v>142</v>
      </c>
      <c r="C45" s="53" t="s">
        <v>143</v>
      </c>
      <c r="D45" s="54">
        <v>3000</v>
      </c>
      <c r="E45" s="54">
        <v>3345.79</v>
      </c>
      <c r="F45" s="55"/>
      <c r="G45" s="56">
        <v>4500</v>
      </c>
      <c r="H45" s="56">
        <v>4500</v>
      </c>
      <c r="I45" s="56">
        <v>4500</v>
      </c>
    </row>
    <row r="46" spans="1:9" x14ac:dyDescent="0.25">
      <c r="A46" s="11" t="s">
        <v>144</v>
      </c>
      <c r="B46" s="11" t="s">
        <v>77</v>
      </c>
      <c r="C46" s="12" t="s">
        <v>78</v>
      </c>
      <c r="D46" s="13">
        <v>124</v>
      </c>
      <c r="E46" s="13">
        <v>0</v>
      </c>
      <c r="G46" s="39">
        <v>100</v>
      </c>
      <c r="H46" s="39">
        <v>100</v>
      </c>
      <c r="I46" s="39">
        <v>100</v>
      </c>
    </row>
    <row r="47" spans="1:9" x14ac:dyDescent="0.25">
      <c r="A47" s="11" t="s">
        <v>145</v>
      </c>
      <c r="B47" s="11" t="s">
        <v>146</v>
      </c>
      <c r="C47" s="12" t="s">
        <v>147</v>
      </c>
      <c r="D47" s="13">
        <v>1900</v>
      </c>
      <c r="E47" s="13">
        <v>2058.67</v>
      </c>
      <c r="G47" s="39">
        <v>9000</v>
      </c>
      <c r="H47" s="39">
        <v>9000</v>
      </c>
      <c r="I47" s="39">
        <v>9000</v>
      </c>
    </row>
    <row r="48" spans="1:9" x14ac:dyDescent="0.25">
      <c r="A48" s="11" t="s">
        <v>148</v>
      </c>
      <c r="B48" s="11" t="s">
        <v>80</v>
      </c>
      <c r="C48" s="12" t="s">
        <v>81</v>
      </c>
      <c r="D48" s="13">
        <v>500</v>
      </c>
      <c r="E48" s="13">
        <v>2893.45</v>
      </c>
      <c r="G48" s="39">
        <v>1000</v>
      </c>
      <c r="H48" s="39">
        <v>1000</v>
      </c>
      <c r="I48" s="39">
        <v>1000</v>
      </c>
    </row>
    <row r="49" spans="1:9" x14ac:dyDescent="0.25">
      <c r="A49" s="11" t="s">
        <v>149</v>
      </c>
      <c r="B49" s="11" t="s">
        <v>150</v>
      </c>
      <c r="C49" s="12" t="s">
        <v>151</v>
      </c>
      <c r="D49" s="13">
        <v>600</v>
      </c>
      <c r="E49" s="13">
        <v>144.09</v>
      </c>
      <c r="G49" s="39">
        <v>300</v>
      </c>
      <c r="H49" s="39">
        <v>300</v>
      </c>
      <c r="I49" s="39">
        <v>300</v>
      </c>
    </row>
    <row r="50" spans="1:9" x14ac:dyDescent="0.25">
      <c r="A50" s="11" t="s">
        <v>152</v>
      </c>
      <c r="B50" s="11" t="s">
        <v>153</v>
      </c>
      <c r="C50" s="12" t="s">
        <v>154</v>
      </c>
      <c r="D50" s="13">
        <v>300</v>
      </c>
      <c r="E50" s="13">
        <v>712.27</v>
      </c>
      <c r="G50" s="39">
        <v>700</v>
      </c>
      <c r="H50" s="39">
        <v>700</v>
      </c>
      <c r="I50" s="39">
        <v>700</v>
      </c>
    </row>
    <row r="51" spans="1:9" ht="22.5" x14ac:dyDescent="0.25">
      <c r="A51" s="11" t="s">
        <v>155</v>
      </c>
      <c r="B51" s="11" t="s">
        <v>156</v>
      </c>
      <c r="C51" s="12" t="s">
        <v>157</v>
      </c>
      <c r="D51" s="13">
        <v>1600</v>
      </c>
      <c r="E51" s="13">
        <v>862.47</v>
      </c>
      <c r="G51" s="39">
        <v>1400</v>
      </c>
      <c r="H51" s="39">
        <v>1400</v>
      </c>
      <c r="I51" s="39">
        <v>1400</v>
      </c>
    </row>
    <row r="52" spans="1:9" x14ac:dyDescent="0.25">
      <c r="A52" s="11" t="s">
        <v>158</v>
      </c>
      <c r="B52" s="11" t="s">
        <v>159</v>
      </c>
      <c r="C52" s="12" t="s">
        <v>160</v>
      </c>
      <c r="D52" s="13">
        <v>2000</v>
      </c>
      <c r="E52" s="13">
        <v>1530.33</v>
      </c>
      <c r="G52" s="39">
        <v>2500</v>
      </c>
      <c r="H52" s="39">
        <v>2500</v>
      </c>
      <c r="I52" s="39">
        <v>2500</v>
      </c>
    </row>
    <row r="53" spans="1:9" x14ac:dyDescent="0.25">
      <c r="A53" s="11" t="s">
        <v>161</v>
      </c>
      <c r="B53" s="11" t="s">
        <v>162</v>
      </c>
      <c r="C53" s="12" t="s">
        <v>163</v>
      </c>
      <c r="D53" s="13">
        <v>150</v>
      </c>
      <c r="E53" s="13">
        <v>22.16</v>
      </c>
      <c r="G53" s="39">
        <v>100</v>
      </c>
      <c r="H53" s="39">
        <v>100</v>
      </c>
      <c r="I53" s="39">
        <v>100</v>
      </c>
    </row>
    <row r="54" spans="1:9" x14ac:dyDescent="0.25">
      <c r="A54" s="11" t="s">
        <v>164</v>
      </c>
      <c r="B54" s="11" t="s">
        <v>165</v>
      </c>
      <c r="C54" s="12" t="s">
        <v>166</v>
      </c>
      <c r="D54" s="13">
        <v>0</v>
      </c>
      <c r="E54" s="13">
        <v>0</v>
      </c>
      <c r="G54" s="39">
        <v>0</v>
      </c>
      <c r="H54" s="39">
        <v>0</v>
      </c>
      <c r="I54" s="39">
        <v>0</v>
      </c>
    </row>
    <row r="55" spans="1:9" x14ac:dyDescent="0.25">
      <c r="A55" s="11" t="s">
        <v>167</v>
      </c>
      <c r="B55" s="11" t="s">
        <v>168</v>
      </c>
      <c r="C55" s="12" t="s">
        <v>169</v>
      </c>
      <c r="D55" s="13">
        <v>1700</v>
      </c>
      <c r="E55" s="13">
        <v>1090.76</v>
      </c>
      <c r="G55" s="39">
        <v>2000</v>
      </c>
      <c r="H55" s="39">
        <v>2000</v>
      </c>
      <c r="I55" s="39">
        <v>2000</v>
      </c>
    </row>
    <row r="56" spans="1:9" x14ac:dyDescent="0.25">
      <c r="A56" s="11" t="s">
        <v>170</v>
      </c>
      <c r="B56" s="11" t="s">
        <v>171</v>
      </c>
      <c r="C56" s="12" t="s">
        <v>172</v>
      </c>
      <c r="D56" s="13">
        <v>100</v>
      </c>
      <c r="E56" s="13">
        <v>1304.27</v>
      </c>
      <c r="G56" s="39">
        <v>1500</v>
      </c>
      <c r="H56" s="39">
        <v>1500</v>
      </c>
      <c r="I56" s="39">
        <v>1500</v>
      </c>
    </row>
    <row r="57" spans="1:9" x14ac:dyDescent="0.25">
      <c r="A57" s="8" t="s">
        <v>1</v>
      </c>
      <c r="B57" s="8" t="s">
        <v>82</v>
      </c>
      <c r="C57" s="9" t="s">
        <v>83</v>
      </c>
      <c r="D57" s="10">
        <f>SUM(D58:D59)</f>
        <v>1202</v>
      </c>
      <c r="E57" s="10">
        <f>E58+E59</f>
        <v>960.95</v>
      </c>
      <c r="G57" s="39">
        <f>+G58+G59</f>
        <v>1210</v>
      </c>
      <c r="H57" s="39">
        <f>+H58+H59</f>
        <v>1210</v>
      </c>
      <c r="I57" s="39">
        <f>+I58+I59</f>
        <v>1210</v>
      </c>
    </row>
    <row r="58" spans="1:9" x14ac:dyDescent="0.25">
      <c r="A58" s="11" t="s">
        <v>173</v>
      </c>
      <c r="B58" s="11" t="s">
        <v>174</v>
      </c>
      <c r="C58" s="12" t="s">
        <v>175</v>
      </c>
      <c r="D58" s="13">
        <v>1200</v>
      </c>
      <c r="E58" s="13">
        <v>960.95</v>
      </c>
      <c r="G58" s="39">
        <v>1200</v>
      </c>
      <c r="H58" s="39">
        <v>1200</v>
      </c>
      <c r="I58" s="39">
        <v>1200</v>
      </c>
    </row>
    <row r="59" spans="1:9" x14ac:dyDescent="0.25">
      <c r="A59" s="11" t="s">
        <v>176</v>
      </c>
      <c r="B59" s="11" t="s">
        <v>177</v>
      </c>
      <c r="C59" s="12" t="s">
        <v>178</v>
      </c>
      <c r="D59" s="13">
        <v>2</v>
      </c>
      <c r="E59" s="13">
        <v>0</v>
      </c>
      <c r="G59" s="39">
        <v>10</v>
      </c>
      <c r="H59" s="39">
        <v>10</v>
      </c>
      <c r="I59" s="39">
        <v>10</v>
      </c>
    </row>
    <row r="60" spans="1:9" x14ac:dyDescent="0.25">
      <c r="A60" s="5" t="s">
        <v>1</v>
      </c>
      <c r="B60" s="5" t="s">
        <v>91</v>
      </c>
      <c r="C60" s="6" t="s">
        <v>92</v>
      </c>
      <c r="D60" s="7">
        <v>2000</v>
      </c>
      <c r="E60" s="7">
        <f>E61</f>
        <v>1541.1399999999999</v>
      </c>
      <c r="G60" s="39">
        <f>+G61</f>
        <v>1600</v>
      </c>
      <c r="H60" s="39">
        <f>+H61</f>
        <v>1600</v>
      </c>
      <c r="I60" s="39">
        <f>+I61</f>
        <v>1600</v>
      </c>
    </row>
    <row r="61" spans="1:9" ht="22.5" x14ac:dyDescent="0.25">
      <c r="A61" s="8" t="s">
        <v>1</v>
      </c>
      <c r="B61" s="8" t="s">
        <v>93</v>
      </c>
      <c r="C61" s="9" t="s">
        <v>94</v>
      </c>
      <c r="D61" s="10">
        <f>D62+D64</f>
        <v>2000</v>
      </c>
      <c r="E61" s="10">
        <f>E62+E63+E64</f>
        <v>1541.1399999999999</v>
      </c>
      <c r="G61" s="39">
        <f>+G62+G63+G64</f>
        <v>1600</v>
      </c>
      <c r="H61" s="39">
        <f>+H62+H63+H64</f>
        <v>1600</v>
      </c>
      <c r="I61" s="39">
        <f>+I62+I63+I64</f>
        <v>1600</v>
      </c>
    </row>
    <row r="62" spans="1:9" x14ac:dyDescent="0.25">
      <c r="A62" s="11" t="s">
        <v>179</v>
      </c>
      <c r="B62" s="11" t="s">
        <v>99</v>
      </c>
      <c r="C62" s="12" t="s">
        <v>100</v>
      </c>
      <c r="D62" s="13">
        <v>500</v>
      </c>
      <c r="E62" s="13">
        <v>0</v>
      </c>
      <c r="G62" s="39">
        <v>500</v>
      </c>
      <c r="H62" s="39">
        <v>500</v>
      </c>
      <c r="I62" s="39">
        <v>500</v>
      </c>
    </row>
    <row r="63" spans="1:9" s="50" customFormat="1" x14ac:dyDescent="0.25">
      <c r="A63" s="11" t="s">
        <v>194</v>
      </c>
      <c r="B63" s="11">
        <v>4223</v>
      </c>
      <c r="C63" s="12" t="s">
        <v>193</v>
      </c>
      <c r="D63" s="51">
        <v>0</v>
      </c>
      <c r="E63" s="51">
        <v>1151.25</v>
      </c>
      <c r="G63" s="39">
        <v>100</v>
      </c>
      <c r="H63" s="39">
        <v>100</v>
      </c>
      <c r="I63" s="39">
        <v>100</v>
      </c>
    </row>
    <row r="64" spans="1:9" x14ac:dyDescent="0.25">
      <c r="A64" s="11" t="s">
        <v>180</v>
      </c>
      <c r="B64" s="11" t="s">
        <v>181</v>
      </c>
      <c r="C64" s="12" t="s">
        <v>182</v>
      </c>
      <c r="D64" s="13">
        <v>1500</v>
      </c>
      <c r="E64" s="13">
        <v>389.89</v>
      </c>
      <c r="G64" s="39">
        <v>1000</v>
      </c>
      <c r="H64" s="39">
        <v>1000</v>
      </c>
      <c r="I64" s="39">
        <v>1000</v>
      </c>
    </row>
    <row r="65" spans="1:9" ht="22.5" x14ac:dyDescent="0.25">
      <c r="A65" s="29" t="s">
        <v>8</v>
      </c>
      <c r="B65" s="29" t="s">
        <v>34</v>
      </c>
      <c r="C65" s="30" t="s">
        <v>35</v>
      </c>
      <c r="D65" s="31">
        <f>D67+D70</f>
        <v>1650</v>
      </c>
      <c r="E65" s="31">
        <f>E66+E70</f>
        <v>1949.64</v>
      </c>
      <c r="F65" s="32"/>
      <c r="G65" s="42">
        <f>+G66</f>
        <v>1700</v>
      </c>
      <c r="H65" s="42">
        <f>+H66</f>
        <v>1700</v>
      </c>
      <c r="I65" s="42">
        <f>+I66</f>
        <v>1700</v>
      </c>
    </row>
    <row r="66" spans="1:9" x14ac:dyDescent="0.25">
      <c r="A66" s="5" t="s">
        <v>1</v>
      </c>
      <c r="B66" s="5" t="s">
        <v>55</v>
      </c>
      <c r="C66" s="6" t="s">
        <v>56</v>
      </c>
      <c r="D66" s="7">
        <f>D67+D70</f>
        <v>1650</v>
      </c>
      <c r="E66" s="7">
        <f>E67+E70</f>
        <v>974.82</v>
      </c>
      <c r="G66" s="39">
        <f>+G67+G70</f>
        <v>1700</v>
      </c>
      <c r="H66" s="39">
        <f>+H67+H70</f>
        <v>1700</v>
      </c>
      <c r="I66" s="39">
        <f>+I67+I70</f>
        <v>1700</v>
      </c>
    </row>
    <row r="67" spans="1:9" x14ac:dyDescent="0.25">
      <c r="A67" s="8" t="s">
        <v>1</v>
      </c>
      <c r="B67" s="8" t="s">
        <v>57</v>
      </c>
      <c r="C67" s="9" t="s">
        <v>58</v>
      </c>
      <c r="D67" s="10">
        <v>0</v>
      </c>
      <c r="E67" s="10">
        <v>0</v>
      </c>
      <c r="G67" s="39">
        <f>+G68+G69</f>
        <v>0</v>
      </c>
      <c r="H67" s="39">
        <f>+H68+H69</f>
        <v>0</v>
      </c>
      <c r="I67" s="39">
        <f>+I68+I69</f>
        <v>0</v>
      </c>
    </row>
    <row r="68" spans="1:9" x14ac:dyDescent="0.25">
      <c r="A68" s="11" t="s">
        <v>183</v>
      </c>
      <c r="B68" s="11" t="s">
        <v>60</v>
      </c>
      <c r="C68" s="12" t="s">
        <v>61</v>
      </c>
      <c r="D68" s="13">
        <v>0</v>
      </c>
      <c r="E68" s="13">
        <v>0</v>
      </c>
      <c r="G68" s="39">
        <v>0</v>
      </c>
      <c r="H68" s="39">
        <v>0</v>
      </c>
      <c r="I68" s="39">
        <v>0</v>
      </c>
    </row>
    <row r="69" spans="1:9" x14ac:dyDescent="0.25">
      <c r="A69" s="11" t="s">
        <v>184</v>
      </c>
      <c r="B69" s="11" t="s">
        <v>63</v>
      </c>
      <c r="C69" s="12" t="s">
        <v>64</v>
      </c>
      <c r="D69" s="13">
        <v>0</v>
      </c>
      <c r="E69" s="13">
        <v>0</v>
      </c>
      <c r="G69" s="39">
        <v>0</v>
      </c>
      <c r="H69" s="39">
        <v>0</v>
      </c>
      <c r="I69" s="39">
        <v>0</v>
      </c>
    </row>
    <row r="70" spans="1:9" x14ac:dyDescent="0.25">
      <c r="A70" s="8" t="s">
        <v>1</v>
      </c>
      <c r="B70" s="8" t="s">
        <v>65</v>
      </c>
      <c r="C70" s="9" t="s">
        <v>66</v>
      </c>
      <c r="D70" s="10">
        <f>D71+D72</f>
        <v>1650</v>
      </c>
      <c r="E70" s="10">
        <f>E71+E72</f>
        <v>974.82</v>
      </c>
      <c r="G70" s="39">
        <f>+G71+G72</f>
        <v>1700</v>
      </c>
      <c r="H70" s="39">
        <f>+H71+H72</f>
        <v>1700</v>
      </c>
      <c r="I70" s="39">
        <f>+I71+I72</f>
        <v>1700</v>
      </c>
    </row>
    <row r="71" spans="1:9" x14ac:dyDescent="0.25">
      <c r="A71" s="11" t="s">
        <v>185</v>
      </c>
      <c r="B71" s="11" t="s">
        <v>124</v>
      </c>
      <c r="C71" s="12" t="s">
        <v>125</v>
      </c>
      <c r="D71" s="13">
        <v>1000</v>
      </c>
      <c r="E71" s="13">
        <v>974.82</v>
      </c>
      <c r="G71" s="39">
        <v>1000</v>
      </c>
      <c r="H71" s="39">
        <v>1000</v>
      </c>
      <c r="I71" s="39">
        <v>1000</v>
      </c>
    </row>
    <row r="72" spans="1:9" x14ac:dyDescent="0.25">
      <c r="A72" s="11" t="s">
        <v>186</v>
      </c>
      <c r="B72" s="11" t="s">
        <v>68</v>
      </c>
      <c r="C72" s="12" t="s">
        <v>69</v>
      </c>
      <c r="D72" s="13">
        <v>650</v>
      </c>
      <c r="E72" s="13">
        <v>0</v>
      </c>
      <c r="G72" s="39">
        <v>700</v>
      </c>
      <c r="H72" s="39">
        <v>700</v>
      </c>
      <c r="I72" s="39">
        <v>700</v>
      </c>
    </row>
    <row r="73" spans="1:9" ht="22.5" x14ac:dyDescent="0.25">
      <c r="A73" s="34" t="s">
        <v>8</v>
      </c>
      <c r="B73" s="34" t="s">
        <v>43</v>
      </c>
      <c r="C73" s="35" t="s">
        <v>44</v>
      </c>
      <c r="D73" s="38">
        <v>550</v>
      </c>
      <c r="E73" s="38">
        <v>999</v>
      </c>
      <c r="F73" s="36"/>
      <c r="G73" s="43">
        <f t="shared" ref="G73:I74" si="1">+G74</f>
        <v>550</v>
      </c>
      <c r="H73" s="43">
        <f t="shared" si="1"/>
        <v>550</v>
      </c>
      <c r="I73" s="43">
        <f t="shared" si="1"/>
        <v>550</v>
      </c>
    </row>
    <row r="74" spans="1:9" x14ac:dyDescent="0.25">
      <c r="A74" s="5" t="s">
        <v>1</v>
      </c>
      <c r="B74" s="5" t="s">
        <v>91</v>
      </c>
      <c r="C74" s="6" t="s">
        <v>92</v>
      </c>
      <c r="D74" s="7">
        <v>550</v>
      </c>
      <c r="E74" s="7">
        <v>999</v>
      </c>
      <c r="G74" s="39">
        <f t="shared" si="1"/>
        <v>550</v>
      </c>
      <c r="H74" s="39">
        <f t="shared" si="1"/>
        <v>550</v>
      </c>
      <c r="I74" s="39">
        <f t="shared" si="1"/>
        <v>550</v>
      </c>
    </row>
    <row r="75" spans="1:9" ht="22.5" x14ac:dyDescent="0.25">
      <c r="A75" s="8" t="s">
        <v>1</v>
      </c>
      <c r="B75" s="8" t="s">
        <v>93</v>
      </c>
      <c r="C75" s="9" t="s">
        <v>94</v>
      </c>
      <c r="D75" s="10">
        <v>550</v>
      </c>
      <c r="E75" s="10">
        <v>999</v>
      </c>
      <c r="G75" s="39">
        <f>+G76+G77</f>
        <v>550</v>
      </c>
      <c r="H75" s="39">
        <f>+H76+H77</f>
        <v>550</v>
      </c>
      <c r="I75" s="39">
        <f>+I76+I77</f>
        <v>550</v>
      </c>
    </row>
    <row r="76" spans="1:9" x14ac:dyDescent="0.25">
      <c r="A76" s="11" t="s">
        <v>197</v>
      </c>
      <c r="B76" s="11">
        <v>4212</v>
      </c>
      <c r="C76" s="12" t="s">
        <v>97</v>
      </c>
      <c r="D76" s="13">
        <v>0</v>
      </c>
      <c r="E76" s="13">
        <v>999</v>
      </c>
      <c r="G76" s="39">
        <v>500</v>
      </c>
      <c r="H76" s="39">
        <v>500</v>
      </c>
      <c r="I76" s="39">
        <v>500</v>
      </c>
    </row>
    <row r="77" spans="1:9" s="58" customFormat="1" x14ac:dyDescent="0.25">
      <c r="A77" s="11" t="s">
        <v>187</v>
      </c>
      <c r="B77" s="11">
        <v>4221</v>
      </c>
      <c r="C77" s="12" t="s">
        <v>100</v>
      </c>
      <c r="D77" s="59">
        <v>550</v>
      </c>
      <c r="E77" s="59">
        <v>0</v>
      </c>
      <c r="G77" s="39">
        <v>50</v>
      </c>
      <c r="H77" s="39">
        <v>50</v>
      </c>
      <c r="I77" s="39">
        <v>50</v>
      </c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abSelected="1" zoomScale="130" zoomScaleNormal="130" workbookViewId="0">
      <selection activeCell="N12" sqref="N12"/>
    </sheetView>
  </sheetViews>
  <sheetFormatPr defaultRowHeight="15" x14ac:dyDescent="0.25"/>
  <cols>
    <col min="1" max="1" width="7.28515625" style="63" customWidth="1"/>
    <col min="2" max="2" width="5.85546875" style="63" customWidth="1"/>
    <col min="3" max="3" width="41.42578125" style="63" customWidth="1"/>
    <col min="4" max="5" width="14.85546875" style="63" customWidth="1"/>
    <col min="6" max="6" width="0.42578125" style="63" customWidth="1"/>
    <col min="7" max="9" width="13.85546875" style="63" customWidth="1"/>
    <col min="10" max="11" width="9.140625" style="63"/>
    <col min="12" max="12" width="10.85546875" style="63" bestFit="1" customWidth="1"/>
    <col min="13" max="16384" width="9.140625" style="63"/>
  </cols>
  <sheetData>
    <row r="1" spans="1:12" ht="2.85" customHeight="1" x14ac:dyDescent="0.25"/>
    <row r="2" spans="1:12" s="17" customFormat="1" ht="33.75" x14ac:dyDescent="0.25">
      <c r="A2" s="75" t="s">
        <v>2</v>
      </c>
      <c r="B2" s="75" t="s">
        <v>3</v>
      </c>
      <c r="C2" s="75" t="s">
        <v>53</v>
      </c>
      <c r="D2" s="75" t="s">
        <v>5</v>
      </c>
      <c r="E2" s="75" t="s">
        <v>6</v>
      </c>
      <c r="G2" s="16" t="s">
        <v>195</v>
      </c>
      <c r="H2" s="16" t="s">
        <v>198</v>
      </c>
      <c r="I2" s="16" t="s">
        <v>199</v>
      </c>
    </row>
    <row r="3" spans="1:12" x14ac:dyDescent="0.25">
      <c r="A3" s="2" t="s">
        <v>1</v>
      </c>
      <c r="B3" s="2" t="s">
        <v>1</v>
      </c>
      <c r="C3" s="3" t="s">
        <v>54</v>
      </c>
      <c r="D3" s="76">
        <f>D4+D29+D66+D74</f>
        <v>860910</v>
      </c>
      <c r="E3" s="76">
        <f>E4+E29+E66+E74</f>
        <v>695995.44000000006</v>
      </c>
      <c r="G3" s="39">
        <f>G4+G29+G66+G74</f>
        <v>1148460</v>
      </c>
      <c r="H3" s="39">
        <f>H4+H29+H66+H74</f>
        <v>1148460</v>
      </c>
      <c r="I3" s="39">
        <f>I4+I29+I66+I74</f>
        <v>1148460</v>
      </c>
      <c r="L3" s="62"/>
    </row>
    <row r="4" spans="1:12" x14ac:dyDescent="0.25">
      <c r="A4" s="19" t="s">
        <v>8</v>
      </c>
      <c r="B4" s="19" t="s">
        <v>9</v>
      </c>
      <c r="C4" s="20" t="s">
        <v>10</v>
      </c>
      <c r="D4" s="73">
        <f>D5+D21+D26</f>
        <v>646534</v>
      </c>
      <c r="E4" s="73">
        <f>E5+E21+E26</f>
        <v>541047.18999999994</v>
      </c>
      <c r="F4" s="74"/>
      <c r="G4" s="40">
        <f>G5</f>
        <v>906100</v>
      </c>
      <c r="H4" s="40">
        <f>H5</f>
        <v>906100</v>
      </c>
      <c r="I4" s="40">
        <f>I5</f>
        <v>906100</v>
      </c>
    </row>
    <row r="5" spans="1:12" x14ac:dyDescent="0.25">
      <c r="A5" s="5" t="s">
        <v>1</v>
      </c>
      <c r="B5" s="5" t="s">
        <v>55</v>
      </c>
      <c r="C5" s="6" t="s">
        <v>56</v>
      </c>
      <c r="D5" s="70">
        <v>646434</v>
      </c>
      <c r="E5" s="70">
        <v>533974.68999999994</v>
      </c>
      <c r="G5" s="39">
        <f>G6+G10+G17+G19+G21</f>
        <v>906100</v>
      </c>
      <c r="H5" s="39">
        <f>H6+H10+H17+H19+H21</f>
        <v>906100</v>
      </c>
      <c r="I5" s="39">
        <f>I6+I10+I17+I19+I21</f>
        <v>906100</v>
      </c>
    </row>
    <row r="6" spans="1:12" x14ac:dyDescent="0.25">
      <c r="A6" s="8" t="s">
        <v>1</v>
      </c>
      <c r="B6" s="8" t="s">
        <v>57</v>
      </c>
      <c r="C6" s="9" t="s">
        <v>58</v>
      </c>
      <c r="D6" s="65">
        <f>D7+D9</f>
        <v>634834</v>
      </c>
      <c r="E6" s="65">
        <f>E7+E9</f>
        <v>506363.06999999995</v>
      </c>
      <c r="G6" s="39">
        <f>+G7+G8+G9</f>
        <v>894000</v>
      </c>
      <c r="H6" s="39">
        <f t="shared" ref="H6:I6" si="0">+H7+H8+H9</f>
        <v>894000</v>
      </c>
      <c r="I6" s="39">
        <f t="shared" si="0"/>
        <v>894000</v>
      </c>
    </row>
    <row r="7" spans="1:12" x14ac:dyDescent="0.25">
      <c r="A7" s="11" t="s">
        <v>59</v>
      </c>
      <c r="B7" s="11" t="s">
        <v>60</v>
      </c>
      <c r="C7" s="12" t="s">
        <v>61</v>
      </c>
      <c r="D7" s="64">
        <v>551262</v>
      </c>
      <c r="E7" s="64">
        <v>434646.47</v>
      </c>
      <c r="G7" s="39">
        <v>730000</v>
      </c>
      <c r="H7" s="39">
        <v>730000</v>
      </c>
      <c r="I7" s="39">
        <v>730000</v>
      </c>
    </row>
    <row r="8" spans="1:12" x14ac:dyDescent="0.25">
      <c r="A8" s="11"/>
      <c r="B8" s="11">
        <v>3113</v>
      </c>
      <c r="C8" s="12" t="s">
        <v>205</v>
      </c>
      <c r="D8" s="64"/>
      <c r="E8" s="64"/>
      <c r="G8" s="39">
        <v>38000</v>
      </c>
      <c r="H8" s="39">
        <v>38000</v>
      </c>
      <c r="I8" s="39">
        <v>38000</v>
      </c>
    </row>
    <row r="9" spans="1:12" x14ac:dyDescent="0.25">
      <c r="A9" s="11" t="s">
        <v>62</v>
      </c>
      <c r="B9" s="11" t="s">
        <v>63</v>
      </c>
      <c r="C9" s="12" t="s">
        <v>64</v>
      </c>
      <c r="D9" s="64">
        <v>83572</v>
      </c>
      <c r="E9" s="64">
        <v>71716.600000000006</v>
      </c>
      <c r="G9" s="39">
        <v>126000</v>
      </c>
      <c r="H9" s="39">
        <v>126000</v>
      </c>
      <c r="I9" s="39">
        <v>126000</v>
      </c>
    </row>
    <row r="10" spans="1:12" x14ac:dyDescent="0.25">
      <c r="A10" s="8" t="s">
        <v>1</v>
      </c>
      <c r="B10" s="8" t="s">
        <v>65</v>
      </c>
      <c r="C10" s="9" t="s">
        <v>66</v>
      </c>
      <c r="D10" s="65">
        <v>11600</v>
      </c>
      <c r="E10" s="65">
        <v>27611.62</v>
      </c>
      <c r="G10" s="39">
        <f>G11+G12+G13+G14+G15+G16</f>
        <v>11400</v>
      </c>
      <c r="H10" s="39">
        <f>H11+H12+H13+H14+H15+H16</f>
        <v>11400</v>
      </c>
      <c r="I10" s="39">
        <f>I11+I12+I13+I14+I15+I16</f>
        <v>11400</v>
      </c>
    </row>
    <row r="11" spans="1:12" x14ac:dyDescent="0.25">
      <c r="A11" s="11" t="s">
        <v>67</v>
      </c>
      <c r="B11" s="11" t="s">
        <v>68</v>
      </c>
      <c r="C11" s="77" t="s">
        <v>202</v>
      </c>
      <c r="D11" s="64">
        <v>50</v>
      </c>
      <c r="E11" s="64">
        <v>13791.25</v>
      </c>
      <c r="G11" s="39">
        <v>100</v>
      </c>
      <c r="H11" s="39">
        <v>100</v>
      </c>
      <c r="I11" s="39">
        <v>100</v>
      </c>
    </row>
    <row r="12" spans="1:12" x14ac:dyDescent="0.25">
      <c r="A12" s="11" t="s">
        <v>191</v>
      </c>
      <c r="B12" s="11">
        <v>3221</v>
      </c>
      <c r="C12" s="12" t="s">
        <v>122</v>
      </c>
      <c r="D12" s="64">
        <v>0</v>
      </c>
      <c r="E12" s="64">
        <v>5952.65</v>
      </c>
      <c r="G12" s="39">
        <v>100</v>
      </c>
      <c r="H12" s="39">
        <v>100</v>
      </c>
      <c r="I12" s="39">
        <v>100</v>
      </c>
    </row>
    <row r="13" spans="1:12" x14ac:dyDescent="0.25">
      <c r="A13" s="11" t="s">
        <v>70</v>
      </c>
      <c r="B13" s="11" t="s">
        <v>71</v>
      </c>
      <c r="C13" s="77" t="s">
        <v>204</v>
      </c>
      <c r="D13" s="64">
        <v>400</v>
      </c>
      <c r="E13" s="64">
        <v>0</v>
      </c>
      <c r="G13" s="39">
        <v>0</v>
      </c>
      <c r="H13" s="39">
        <v>0</v>
      </c>
      <c r="I13" s="39">
        <v>0</v>
      </c>
    </row>
    <row r="14" spans="1:12" x14ac:dyDescent="0.25">
      <c r="A14" s="11" t="s">
        <v>73</v>
      </c>
      <c r="B14" s="11" t="s">
        <v>74</v>
      </c>
      <c r="C14" s="12" t="s">
        <v>75</v>
      </c>
      <c r="D14" s="64">
        <v>50</v>
      </c>
      <c r="E14" s="64">
        <v>0</v>
      </c>
      <c r="G14" s="39">
        <v>100</v>
      </c>
      <c r="H14" s="39">
        <v>100</v>
      </c>
      <c r="I14" s="39">
        <v>100</v>
      </c>
    </row>
    <row r="15" spans="1:12" x14ac:dyDescent="0.25">
      <c r="A15" s="11" t="s">
        <v>76</v>
      </c>
      <c r="B15" s="11" t="s">
        <v>77</v>
      </c>
      <c r="C15" s="12" t="s">
        <v>78</v>
      </c>
      <c r="D15" s="64">
        <v>11000</v>
      </c>
      <c r="E15" s="64">
        <v>6374.67</v>
      </c>
      <c r="G15" s="39">
        <v>11000</v>
      </c>
      <c r="H15" s="39">
        <v>11000</v>
      </c>
      <c r="I15" s="39">
        <v>11000</v>
      </c>
    </row>
    <row r="16" spans="1:12" x14ac:dyDescent="0.25">
      <c r="A16" s="11" t="s">
        <v>79</v>
      </c>
      <c r="B16" s="11" t="s">
        <v>80</v>
      </c>
      <c r="C16" s="12" t="s">
        <v>81</v>
      </c>
      <c r="D16" s="64">
        <v>100</v>
      </c>
      <c r="E16" s="64">
        <v>1493.05</v>
      </c>
      <c r="G16" s="39">
        <v>100</v>
      </c>
      <c r="H16" s="39">
        <v>100</v>
      </c>
      <c r="I16" s="39">
        <v>100</v>
      </c>
    </row>
    <row r="17" spans="1:9" x14ac:dyDescent="0.25">
      <c r="A17" s="8" t="s">
        <v>1</v>
      </c>
      <c r="B17" s="8" t="s">
        <v>82</v>
      </c>
      <c r="C17" s="9" t="s">
        <v>83</v>
      </c>
      <c r="D17" s="65">
        <v>0</v>
      </c>
      <c r="E17" s="65">
        <v>0</v>
      </c>
      <c r="G17" s="39">
        <v>0</v>
      </c>
      <c r="H17" s="39">
        <v>0</v>
      </c>
      <c r="I17" s="39">
        <v>0</v>
      </c>
    </row>
    <row r="18" spans="1:9" ht="22.5" x14ac:dyDescent="0.25">
      <c r="A18" s="11" t="s">
        <v>84</v>
      </c>
      <c r="B18" s="11" t="s">
        <v>85</v>
      </c>
      <c r="C18" s="12" t="s">
        <v>86</v>
      </c>
      <c r="D18" s="64">
        <v>0</v>
      </c>
      <c r="E18" s="64">
        <v>0</v>
      </c>
      <c r="G18" s="39">
        <v>0</v>
      </c>
      <c r="H18" s="39">
        <v>0</v>
      </c>
      <c r="I18" s="39">
        <v>0</v>
      </c>
    </row>
    <row r="19" spans="1:9" ht="22.5" x14ac:dyDescent="0.25">
      <c r="A19" s="8" t="s">
        <v>1</v>
      </c>
      <c r="B19" s="8" t="s">
        <v>87</v>
      </c>
      <c r="C19" s="9" t="s">
        <v>203</v>
      </c>
      <c r="D19" s="65">
        <v>0</v>
      </c>
      <c r="E19" s="65">
        <v>0</v>
      </c>
      <c r="G19" s="39">
        <f>+G20</f>
        <v>500</v>
      </c>
      <c r="H19" s="39">
        <f>+H20</f>
        <v>500</v>
      </c>
      <c r="I19" s="39">
        <f>+I20</f>
        <v>500</v>
      </c>
    </row>
    <row r="20" spans="1:9" x14ac:dyDescent="0.25">
      <c r="A20" s="11" t="s">
        <v>88</v>
      </c>
      <c r="B20" s="11" t="s">
        <v>89</v>
      </c>
      <c r="C20" s="12" t="s">
        <v>90</v>
      </c>
      <c r="D20" s="64">
        <v>0</v>
      </c>
      <c r="E20" s="64">
        <v>0</v>
      </c>
      <c r="G20" s="39">
        <v>500</v>
      </c>
      <c r="H20" s="39">
        <v>500</v>
      </c>
      <c r="I20" s="39">
        <v>500</v>
      </c>
    </row>
    <row r="21" spans="1:9" x14ac:dyDescent="0.25">
      <c r="A21" s="5" t="s">
        <v>1</v>
      </c>
      <c r="B21" s="5" t="s">
        <v>91</v>
      </c>
      <c r="C21" s="6" t="s">
        <v>92</v>
      </c>
      <c r="D21" s="70">
        <v>100</v>
      </c>
      <c r="E21" s="70">
        <v>7072.5</v>
      </c>
      <c r="G21" s="39">
        <f>+G22</f>
        <v>200</v>
      </c>
      <c r="H21" s="39">
        <f>+H22</f>
        <v>200</v>
      </c>
      <c r="I21" s="39">
        <f>+I22</f>
        <v>200</v>
      </c>
    </row>
    <row r="22" spans="1:9" ht="22.5" x14ac:dyDescent="0.25">
      <c r="A22" s="8" t="s">
        <v>1</v>
      </c>
      <c r="B22" s="8" t="s">
        <v>93</v>
      </c>
      <c r="C22" s="9" t="s">
        <v>94</v>
      </c>
      <c r="D22" s="65">
        <f>D23+D24+D25</f>
        <v>100</v>
      </c>
      <c r="E22" s="65">
        <f>E23+E24+E25</f>
        <v>7072.5</v>
      </c>
      <c r="G22" s="39">
        <f>+G23+G24+G25</f>
        <v>200</v>
      </c>
      <c r="H22" s="39">
        <f>+H23+H24+H25</f>
        <v>200</v>
      </c>
      <c r="I22" s="39">
        <f>+I23+I24+I25</f>
        <v>200</v>
      </c>
    </row>
    <row r="23" spans="1:9" x14ac:dyDescent="0.25">
      <c r="A23" s="11" t="s">
        <v>95</v>
      </c>
      <c r="B23" s="11" t="s">
        <v>96</v>
      </c>
      <c r="C23" s="12" t="s">
        <v>97</v>
      </c>
      <c r="D23" s="64">
        <v>50</v>
      </c>
      <c r="E23" s="64">
        <v>0</v>
      </c>
      <c r="G23" s="39">
        <v>50</v>
      </c>
      <c r="H23" s="39">
        <v>50</v>
      </c>
      <c r="I23" s="39">
        <v>50</v>
      </c>
    </row>
    <row r="24" spans="1:9" x14ac:dyDescent="0.25">
      <c r="A24" s="11" t="s">
        <v>98</v>
      </c>
      <c r="B24" s="11" t="s">
        <v>99</v>
      </c>
      <c r="C24" s="12" t="s">
        <v>100</v>
      </c>
      <c r="D24" s="64">
        <v>50</v>
      </c>
      <c r="E24" s="64">
        <v>0</v>
      </c>
      <c r="G24" s="39">
        <v>50</v>
      </c>
      <c r="H24" s="39">
        <v>50</v>
      </c>
      <c r="I24" s="39">
        <v>50</v>
      </c>
    </row>
    <row r="25" spans="1:9" x14ac:dyDescent="0.25">
      <c r="A25" s="11" t="s">
        <v>192</v>
      </c>
      <c r="B25" s="11">
        <v>4227</v>
      </c>
      <c r="C25" s="12" t="s">
        <v>182</v>
      </c>
      <c r="D25" s="64">
        <v>0</v>
      </c>
      <c r="E25" s="64">
        <v>7072.5</v>
      </c>
      <c r="G25" s="39">
        <v>100</v>
      </c>
      <c r="H25" s="39">
        <v>100</v>
      </c>
      <c r="I25" s="39">
        <v>100</v>
      </c>
    </row>
    <row r="26" spans="1:9" x14ac:dyDescent="0.25">
      <c r="A26" s="5" t="s">
        <v>1</v>
      </c>
      <c r="B26" s="5" t="s">
        <v>101</v>
      </c>
      <c r="C26" s="6" t="s">
        <v>102</v>
      </c>
      <c r="D26" s="70"/>
      <c r="E26" s="70"/>
      <c r="G26" s="39">
        <f t="shared" ref="G26:I27" si="1">+G27</f>
        <v>0</v>
      </c>
      <c r="H26" s="39">
        <f t="shared" si="1"/>
        <v>0</v>
      </c>
      <c r="I26" s="39">
        <f t="shared" si="1"/>
        <v>0</v>
      </c>
    </row>
    <row r="27" spans="1:9" ht="22.5" x14ac:dyDescent="0.25">
      <c r="A27" s="8" t="s">
        <v>1</v>
      </c>
      <c r="B27" s="8" t="s">
        <v>103</v>
      </c>
      <c r="C27" s="9" t="s">
        <v>104</v>
      </c>
      <c r="D27" s="65"/>
      <c r="E27" s="65"/>
      <c r="G27" s="39">
        <f t="shared" si="1"/>
        <v>0</v>
      </c>
      <c r="H27" s="39">
        <f t="shared" si="1"/>
        <v>0</v>
      </c>
      <c r="I27" s="39">
        <f t="shared" si="1"/>
        <v>0</v>
      </c>
    </row>
    <row r="28" spans="1:9" ht="22.5" x14ac:dyDescent="0.25">
      <c r="A28" s="11" t="s">
        <v>105</v>
      </c>
      <c r="B28" s="11" t="s">
        <v>106</v>
      </c>
      <c r="C28" s="12" t="s">
        <v>107</v>
      </c>
      <c r="D28" s="64"/>
      <c r="E28" s="64"/>
      <c r="G28" s="39">
        <v>0</v>
      </c>
      <c r="H28" s="39">
        <v>0</v>
      </c>
      <c r="I28" s="39">
        <v>0</v>
      </c>
    </row>
    <row r="29" spans="1:9" x14ac:dyDescent="0.25">
      <c r="A29" s="24" t="s">
        <v>8</v>
      </c>
      <c r="B29" s="24" t="s">
        <v>23</v>
      </c>
      <c r="C29" s="25" t="s">
        <v>24</v>
      </c>
      <c r="D29" s="71">
        <f>D30+D61</f>
        <v>212176</v>
      </c>
      <c r="E29" s="71">
        <f>E30+E61</f>
        <v>151999.61000000004</v>
      </c>
      <c r="F29" s="72"/>
      <c r="G29" s="41">
        <f>+G30+G61</f>
        <v>240110</v>
      </c>
      <c r="H29" s="41">
        <f>+H30+H61</f>
        <v>240110</v>
      </c>
      <c r="I29" s="41">
        <f>+I30+I61</f>
        <v>240110</v>
      </c>
    </row>
    <row r="30" spans="1:9" x14ac:dyDescent="0.25">
      <c r="A30" s="5" t="s">
        <v>1</v>
      </c>
      <c r="B30" s="5" t="s">
        <v>55</v>
      </c>
      <c r="C30" s="6" t="s">
        <v>56</v>
      </c>
      <c r="D30" s="70">
        <f>D31+D33+D58</f>
        <v>210176</v>
      </c>
      <c r="E30" s="70">
        <f>E31+E33+E58</f>
        <v>150458.47000000003</v>
      </c>
      <c r="G30" s="39">
        <f>+G31+G33+G58</f>
        <v>238510</v>
      </c>
      <c r="H30" s="39">
        <f>+H31+H33+H58</f>
        <v>238510</v>
      </c>
      <c r="I30" s="39">
        <f>+I31+I33+I58</f>
        <v>238510</v>
      </c>
    </row>
    <row r="31" spans="1:9" x14ac:dyDescent="0.25">
      <c r="A31" s="8" t="s">
        <v>1</v>
      </c>
      <c r="B31" s="8" t="s">
        <v>57</v>
      </c>
      <c r="C31" s="9" t="s">
        <v>58</v>
      </c>
      <c r="D31" s="65">
        <v>55000</v>
      </c>
      <c r="E31" s="65">
        <v>21086.47</v>
      </c>
      <c r="G31" s="39">
        <v>55000</v>
      </c>
      <c r="H31" s="39">
        <v>55000</v>
      </c>
      <c r="I31" s="39">
        <v>55000</v>
      </c>
    </row>
    <row r="32" spans="1:9" x14ac:dyDescent="0.25">
      <c r="A32" s="11" t="s">
        <v>108</v>
      </c>
      <c r="B32" s="11" t="s">
        <v>109</v>
      </c>
      <c r="C32" s="12" t="s">
        <v>110</v>
      </c>
      <c r="D32" s="64">
        <v>55000</v>
      </c>
      <c r="E32" s="64">
        <v>21086.47</v>
      </c>
      <c r="G32" s="39">
        <v>55000</v>
      </c>
      <c r="H32" s="39">
        <v>55000</v>
      </c>
      <c r="I32" s="39">
        <v>55000</v>
      </c>
    </row>
    <row r="33" spans="1:9" x14ac:dyDescent="0.25">
      <c r="A33" s="8" t="s">
        <v>1</v>
      </c>
      <c r="B33" s="8" t="s">
        <v>65</v>
      </c>
      <c r="C33" s="9" t="s">
        <v>66</v>
      </c>
      <c r="D33" s="65">
        <f>SUM(D34:D57)</f>
        <v>153974</v>
      </c>
      <c r="E33" s="65">
        <f>SUM(E34:E57)</f>
        <v>128411.05</v>
      </c>
      <c r="G33" s="39">
        <f>SUM(G34:G57)</f>
        <v>182300</v>
      </c>
      <c r="H33" s="39">
        <f>SUM(H34:H57)</f>
        <v>182300</v>
      </c>
      <c r="I33" s="39">
        <f>SUM(I34:I57)</f>
        <v>182300</v>
      </c>
    </row>
    <row r="34" spans="1:9" x14ac:dyDescent="0.25">
      <c r="A34" s="11" t="s">
        <v>111</v>
      </c>
      <c r="B34" s="11" t="s">
        <v>112</v>
      </c>
      <c r="C34" s="12" t="s">
        <v>113</v>
      </c>
      <c r="D34" s="64">
        <v>700</v>
      </c>
      <c r="E34" s="64">
        <v>782.33</v>
      </c>
      <c r="G34" s="39">
        <v>900</v>
      </c>
      <c r="H34" s="39">
        <v>900</v>
      </c>
      <c r="I34" s="39">
        <v>900</v>
      </c>
    </row>
    <row r="35" spans="1:9" x14ac:dyDescent="0.25">
      <c r="A35" s="11" t="s">
        <v>114</v>
      </c>
      <c r="B35" s="11" t="s">
        <v>115</v>
      </c>
      <c r="C35" s="12" t="s">
        <v>116</v>
      </c>
      <c r="D35" s="64">
        <v>23000</v>
      </c>
      <c r="E35" s="64">
        <v>16134.47</v>
      </c>
      <c r="G35" s="39">
        <v>23000</v>
      </c>
      <c r="H35" s="39">
        <v>23000</v>
      </c>
      <c r="I35" s="39">
        <v>23000</v>
      </c>
    </row>
    <row r="36" spans="1:9" x14ac:dyDescent="0.25">
      <c r="A36" s="11" t="s">
        <v>117</v>
      </c>
      <c r="B36" s="11" t="s">
        <v>118</v>
      </c>
      <c r="C36" s="12" t="s">
        <v>119</v>
      </c>
      <c r="D36" s="64">
        <v>700</v>
      </c>
      <c r="E36" s="64">
        <v>917.74</v>
      </c>
      <c r="G36" s="39">
        <v>1000</v>
      </c>
      <c r="H36" s="39">
        <v>1000</v>
      </c>
      <c r="I36" s="39">
        <v>1000</v>
      </c>
    </row>
    <row r="37" spans="1:9" x14ac:dyDescent="0.25">
      <c r="A37" s="11" t="s">
        <v>120</v>
      </c>
      <c r="B37" s="11" t="s">
        <v>121</v>
      </c>
      <c r="C37" s="12" t="s">
        <v>122</v>
      </c>
      <c r="D37" s="64">
        <v>12000</v>
      </c>
      <c r="E37" s="64">
        <v>13949.97</v>
      </c>
      <c r="G37" s="39">
        <v>16000</v>
      </c>
      <c r="H37" s="39">
        <v>16000</v>
      </c>
      <c r="I37" s="39">
        <v>16000</v>
      </c>
    </row>
    <row r="38" spans="1:9" x14ac:dyDescent="0.25">
      <c r="A38" s="11" t="s">
        <v>123</v>
      </c>
      <c r="B38" s="11" t="s">
        <v>124</v>
      </c>
      <c r="C38" s="12" t="s">
        <v>125</v>
      </c>
      <c r="D38" s="64">
        <v>68000</v>
      </c>
      <c r="E38" s="64">
        <v>57964.28</v>
      </c>
      <c r="G38" s="39">
        <v>75000</v>
      </c>
      <c r="H38" s="39">
        <v>75000</v>
      </c>
      <c r="I38" s="39">
        <v>75000</v>
      </c>
    </row>
    <row r="39" spans="1:9" x14ac:dyDescent="0.25">
      <c r="A39" s="11" t="s">
        <v>126</v>
      </c>
      <c r="B39" s="11" t="s">
        <v>127</v>
      </c>
      <c r="C39" s="12" t="s">
        <v>128</v>
      </c>
      <c r="D39" s="64">
        <v>24000</v>
      </c>
      <c r="E39" s="64">
        <v>9446.57</v>
      </c>
      <c r="G39" s="39">
        <v>25000</v>
      </c>
      <c r="H39" s="39">
        <v>25000</v>
      </c>
      <c r="I39" s="39">
        <v>25000</v>
      </c>
    </row>
    <row r="40" spans="1:9" x14ac:dyDescent="0.25">
      <c r="A40" s="11" t="s">
        <v>129</v>
      </c>
      <c r="B40" s="11" t="s">
        <v>130</v>
      </c>
      <c r="C40" s="12" t="s">
        <v>131</v>
      </c>
      <c r="D40" s="64">
        <v>1800</v>
      </c>
      <c r="E40" s="64">
        <v>1241.8399999999999</v>
      </c>
      <c r="G40" s="39">
        <v>1800</v>
      </c>
      <c r="H40" s="39">
        <v>1800</v>
      </c>
      <c r="I40" s="39">
        <v>1800</v>
      </c>
    </row>
    <row r="41" spans="1:9" x14ac:dyDescent="0.25">
      <c r="A41" s="11" t="s">
        <v>132</v>
      </c>
      <c r="B41" s="11" t="s">
        <v>68</v>
      </c>
      <c r="C41" s="12" t="s">
        <v>202</v>
      </c>
      <c r="D41" s="64">
        <v>5000</v>
      </c>
      <c r="E41" s="64">
        <v>5275.66</v>
      </c>
      <c r="G41" s="39">
        <v>7000</v>
      </c>
      <c r="H41" s="39">
        <v>7000</v>
      </c>
      <c r="I41" s="39">
        <v>7000</v>
      </c>
    </row>
    <row r="42" spans="1:9" x14ac:dyDescent="0.25">
      <c r="A42" s="11" t="s">
        <v>133</v>
      </c>
      <c r="B42" s="11" t="s">
        <v>134</v>
      </c>
      <c r="C42" s="12" t="s">
        <v>135</v>
      </c>
      <c r="D42" s="64">
        <v>1600</v>
      </c>
      <c r="E42" s="64">
        <v>995.75</v>
      </c>
      <c r="G42" s="39">
        <v>1500</v>
      </c>
      <c r="H42" s="39">
        <v>1500</v>
      </c>
      <c r="I42" s="39">
        <v>1500</v>
      </c>
    </row>
    <row r="43" spans="1:9" x14ac:dyDescent="0.25">
      <c r="A43" s="11" t="s">
        <v>136</v>
      </c>
      <c r="B43" s="11" t="s">
        <v>71</v>
      </c>
      <c r="C43" s="12" t="s">
        <v>72</v>
      </c>
      <c r="D43" s="64">
        <v>1500</v>
      </c>
      <c r="E43" s="64">
        <v>1708.61</v>
      </c>
      <c r="G43" s="39">
        <v>2000</v>
      </c>
      <c r="H43" s="39">
        <v>2000</v>
      </c>
      <c r="I43" s="39">
        <v>2000</v>
      </c>
    </row>
    <row r="44" spans="1:9" x14ac:dyDescent="0.25">
      <c r="A44" s="11" t="s">
        <v>137</v>
      </c>
      <c r="B44" s="11" t="s">
        <v>74</v>
      </c>
      <c r="C44" s="12" t="s">
        <v>75</v>
      </c>
      <c r="D44" s="64">
        <v>3200</v>
      </c>
      <c r="E44" s="64">
        <v>4748.8900000000003</v>
      </c>
      <c r="G44" s="39">
        <v>5000</v>
      </c>
      <c r="H44" s="39">
        <v>5000</v>
      </c>
      <c r="I44" s="39">
        <v>5000</v>
      </c>
    </row>
    <row r="45" spans="1:9" x14ac:dyDescent="0.25">
      <c r="A45" s="11" t="s">
        <v>138</v>
      </c>
      <c r="B45" s="11" t="s">
        <v>139</v>
      </c>
      <c r="C45" s="12" t="s">
        <v>140</v>
      </c>
      <c r="D45" s="64">
        <v>500</v>
      </c>
      <c r="E45" s="64">
        <v>1280.68</v>
      </c>
      <c r="G45" s="39">
        <v>1000</v>
      </c>
      <c r="H45" s="39">
        <v>1000</v>
      </c>
      <c r="I45" s="39">
        <v>1000</v>
      </c>
    </row>
    <row r="46" spans="1:9" x14ac:dyDescent="0.25">
      <c r="A46" s="52" t="s">
        <v>141</v>
      </c>
      <c r="B46" s="52" t="s">
        <v>142</v>
      </c>
      <c r="C46" s="53" t="s">
        <v>143</v>
      </c>
      <c r="D46" s="54">
        <v>3000</v>
      </c>
      <c r="E46" s="54">
        <v>3345.79</v>
      </c>
      <c r="F46" s="55"/>
      <c r="G46" s="56">
        <v>4500</v>
      </c>
      <c r="H46" s="56">
        <v>4500</v>
      </c>
      <c r="I46" s="56">
        <v>4500</v>
      </c>
    </row>
    <row r="47" spans="1:9" x14ac:dyDescent="0.25">
      <c r="A47" s="11" t="s">
        <v>144</v>
      </c>
      <c r="B47" s="11" t="s">
        <v>77</v>
      </c>
      <c r="C47" s="12" t="s">
        <v>78</v>
      </c>
      <c r="D47" s="64">
        <v>124</v>
      </c>
      <c r="E47" s="64">
        <v>0</v>
      </c>
      <c r="G47" s="39">
        <v>100</v>
      </c>
      <c r="H47" s="39">
        <v>100</v>
      </c>
      <c r="I47" s="39">
        <v>100</v>
      </c>
    </row>
    <row r="48" spans="1:9" x14ac:dyDescent="0.25">
      <c r="A48" s="11" t="s">
        <v>145</v>
      </c>
      <c r="B48" s="11" t="s">
        <v>146</v>
      </c>
      <c r="C48" s="12" t="s">
        <v>147</v>
      </c>
      <c r="D48" s="64">
        <v>1900</v>
      </c>
      <c r="E48" s="64">
        <v>2058.67</v>
      </c>
      <c r="G48" s="39">
        <v>9000</v>
      </c>
      <c r="H48" s="39">
        <v>9000</v>
      </c>
      <c r="I48" s="39">
        <v>9000</v>
      </c>
    </row>
    <row r="49" spans="1:9" x14ac:dyDescent="0.25">
      <c r="A49" s="11" t="s">
        <v>148</v>
      </c>
      <c r="B49" s="11" t="s">
        <v>80</v>
      </c>
      <c r="C49" s="12" t="s">
        <v>81</v>
      </c>
      <c r="D49" s="64">
        <v>500</v>
      </c>
      <c r="E49" s="64">
        <v>2893.45</v>
      </c>
      <c r="G49" s="39">
        <v>1000</v>
      </c>
      <c r="H49" s="39">
        <v>1000</v>
      </c>
      <c r="I49" s="39">
        <v>1000</v>
      </c>
    </row>
    <row r="50" spans="1:9" x14ac:dyDescent="0.25">
      <c r="A50" s="11" t="s">
        <v>149</v>
      </c>
      <c r="B50" s="11" t="s">
        <v>150</v>
      </c>
      <c r="C50" s="12" t="s">
        <v>151</v>
      </c>
      <c r="D50" s="64">
        <v>600</v>
      </c>
      <c r="E50" s="64">
        <v>144.09</v>
      </c>
      <c r="G50" s="39">
        <v>300</v>
      </c>
      <c r="H50" s="39">
        <v>300</v>
      </c>
      <c r="I50" s="39">
        <v>300</v>
      </c>
    </row>
    <row r="51" spans="1:9" x14ac:dyDescent="0.25">
      <c r="A51" s="11" t="s">
        <v>152</v>
      </c>
      <c r="B51" s="11" t="s">
        <v>153</v>
      </c>
      <c r="C51" s="12" t="s">
        <v>154</v>
      </c>
      <c r="D51" s="64">
        <v>300</v>
      </c>
      <c r="E51" s="64">
        <v>712.27</v>
      </c>
      <c r="G51" s="39">
        <v>700</v>
      </c>
      <c r="H51" s="39">
        <v>700</v>
      </c>
      <c r="I51" s="39">
        <v>700</v>
      </c>
    </row>
    <row r="52" spans="1:9" ht="22.5" x14ac:dyDescent="0.25">
      <c r="A52" s="11" t="s">
        <v>155</v>
      </c>
      <c r="B52" s="11" t="s">
        <v>156</v>
      </c>
      <c r="C52" s="12" t="s">
        <v>157</v>
      </c>
      <c r="D52" s="64">
        <v>1600</v>
      </c>
      <c r="E52" s="64">
        <v>862.47</v>
      </c>
      <c r="G52" s="39">
        <v>1400</v>
      </c>
      <c r="H52" s="39">
        <v>1400</v>
      </c>
      <c r="I52" s="39">
        <v>1400</v>
      </c>
    </row>
    <row r="53" spans="1:9" x14ac:dyDescent="0.25">
      <c r="A53" s="11" t="s">
        <v>158</v>
      </c>
      <c r="B53" s="11" t="s">
        <v>159</v>
      </c>
      <c r="C53" s="12" t="s">
        <v>160</v>
      </c>
      <c r="D53" s="64">
        <v>2000</v>
      </c>
      <c r="E53" s="64">
        <v>1530.33</v>
      </c>
      <c r="G53" s="39">
        <v>2500</v>
      </c>
      <c r="H53" s="39">
        <v>2500</v>
      </c>
      <c r="I53" s="39">
        <v>2500</v>
      </c>
    </row>
    <row r="54" spans="1:9" x14ac:dyDescent="0.25">
      <c r="A54" s="11" t="s">
        <v>161</v>
      </c>
      <c r="B54" s="11" t="s">
        <v>162</v>
      </c>
      <c r="C54" s="12" t="s">
        <v>163</v>
      </c>
      <c r="D54" s="64">
        <v>150</v>
      </c>
      <c r="E54" s="64">
        <v>22.16</v>
      </c>
      <c r="G54" s="39">
        <v>100</v>
      </c>
      <c r="H54" s="39">
        <v>100</v>
      </c>
      <c r="I54" s="39">
        <v>100</v>
      </c>
    </row>
    <row r="55" spans="1:9" x14ac:dyDescent="0.25">
      <c r="A55" s="11" t="s">
        <v>164</v>
      </c>
      <c r="B55" s="11" t="s">
        <v>165</v>
      </c>
      <c r="C55" s="12" t="s">
        <v>166</v>
      </c>
      <c r="D55" s="64">
        <v>0</v>
      </c>
      <c r="E55" s="64">
        <v>0</v>
      </c>
      <c r="G55" s="39">
        <v>0</v>
      </c>
      <c r="H55" s="39">
        <v>0</v>
      </c>
      <c r="I55" s="39">
        <v>0</v>
      </c>
    </row>
    <row r="56" spans="1:9" x14ac:dyDescent="0.25">
      <c r="A56" s="11" t="s">
        <v>167</v>
      </c>
      <c r="B56" s="11" t="s">
        <v>168</v>
      </c>
      <c r="C56" s="12" t="s">
        <v>169</v>
      </c>
      <c r="D56" s="64">
        <v>1700</v>
      </c>
      <c r="E56" s="64">
        <v>1090.76</v>
      </c>
      <c r="G56" s="39">
        <v>2000</v>
      </c>
      <c r="H56" s="39">
        <v>2000</v>
      </c>
      <c r="I56" s="39">
        <v>2000</v>
      </c>
    </row>
    <row r="57" spans="1:9" x14ac:dyDescent="0.25">
      <c r="A57" s="11" t="s">
        <v>170</v>
      </c>
      <c r="B57" s="11" t="s">
        <v>171</v>
      </c>
      <c r="C57" s="12" t="s">
        <v>172</v>
      </c>
      <c r="D57" s="64">
        <v>100</v>
      </c>
      <c r="E57" s="64">
        <v>1304.27</v>
      </c>
      <c r="G57" s="39">
        <v>1500</v>
      </c>
      <c r="H57" s="39">
        <v>1500</v>
      </c>
      <c r="I57" s="39">
        <v>1500</v>
      </c>
    </row>
    <row r="58" spans="1:9" x14ac:dyDescent="0.25">
      <c r="A58" s="8" t="s">
        <v>1</v>
      </c>
      <c r="B58" s="8" t="s">
        <v>82</v>
      </c>
      <c r="C58" s="9" t="s">
        <v>83</v>
      </c>
      <c r="D58" s="65">
        <f>SUM(D59:D60)</f>
        <v>1202</v>
      </c>
      <c r="E58" s="65">
        <f>E59+E60</f>
        <v>960.95</v>
      </c>
      <c r="G58" s="39">
        <f>+G59+G60</f>
        <v>1210</v>
      </c>
      <c r="H58" s="39">
        <f>+H59+H60</f>
        <v>1210</v>
      </c>
      <c r="I58" s="39">
        <f>+I59+I60</f>
        <v>1210</v>
      </c>
    </row>
    <row r="59" spans="1:9" x14ac:dyDescent="0.25">
      <c r="A59" s="11" t="s">
        <v>173</v>
      </c>
      <c r="B59" s="11" t="s">
        <v>174</v>
      </c>
      <c r="C59" s="12" t="s">
        <v>175</v>
      </c>
      <c r="D59" s="64">
        <v>1200</v>
      </c>
      <c r="E59" s="64">
        <v>960.95</v>
      </c>
      <c r="G59" s="39">
        <v>1200</v>
      </c>
      <c r="H59" s="39">
        <v>1200</v>
      </c>
      <c r="I59" s="39">
        <v>1200</v>
      </c>
    </row>
    <row r="60" spans="1:9" x14ac:dyDescent="0.25">
      <c r="A60" s="11" t="s">
        <v>176</v>
      </c>
      <c r="B60" s="11" t="s">
        <v>177</v>
      </c>
      <c r="C60" s="12" t="s">
        <v>178</v>
      </c>
      <c r="D60" s="64">
        <v>2</v>
      </c>
      <c r="E60" s="64">
        <v>0</v>
      </c>
      <c r="G60" s="39">
        <v>10</v>
      </c>
      <c r="H60" s="39">
        <v>10</v>
      </c>
      <c r="I60" s="39">
        <v>10</v>
      </c>
    </row>
    <row r="61" spans="1:9" x14ac:dyDescent="0.25">
      <c r="A61" s="5" t="s">
        <v>1</v>
      </c>
      <c r="B61" s="5" t="s">
        <v>91</v>
      </c>
      <c r="C61" s="6" t="s">
        <v>92</v>
      </c>
      <c r="D61" s="70">
        <v>2000</v>
      </c>
      <c r="E61" s="70">
        <f>E62</f>
        <v>1541.1399999999999</v>
      </c>
      <c r="G61" s="39">
        <f>+G62</f>
        <v>1600</v>
      </c>
      <c r="H61" s="39">
        <f>+H62</f>
        <v>1600</v>
      </c>
      <c r="I61" s="39">
        <f>+I62</f>
        <v>1600</v>
      </c>
    </row>
    <row r="62" spans="1:9" ht="22.5" x14ac:dyDescent="0.25">
      <c r="A62" s="8" t="s">
        <v>1</v>
      </c>
      <c r="B62" s="8" t="s">
        <v>93</v>
      </c>
      <c r="C62" s="9" t="s">
        <v>94</v>
      </c>
      <c r="D62" s="65">
        <f>D63+D65</f>
        <v>2000</v>
      </c>
      <c r="E62" s="65">
        <f>E63+E64+E65</f>
        <v>1541.1399999999999</v>
      </c>
      <c r="G62" s="39">
        <f>+G63+G64+G65</f>
        <v>1600</v>
      </c>
      <c r="H62" s="39">
        <f>+H63+H64+H65</f>
        <v>1600</v>
      </c>
      <c r="I62" s="39">
        <f>+I63+I64+I65</f>
        <v>1600</v>
      </c>
    </row>
    <row r="63" spans="1:9" x14ac:dyDescent="0.25">
      <c r="A63" s="11" t="s">
        <v>179</v>
      </c>
      <c r="B63" s="11" t="s">
        <v>99</v>
      </c>
      <c r="C63" s="12" t="s">
        <v>100</v>
      </c>
      <c r="D63" s="64">
        <v>500</v>
      </c>
      <c r="E63" s="64">
        <v>0</v>
      </c>
      <c r="G63" s="39">
        <v>500</v>
      </c>
      <c r="H63" s="39">
        <v>500</v>
      </c>
      <c r="I63" s="39">
        <v>500</v>
      </c>
    </row>
    <row r="64" spans="1:9" x14ac:dyDescent="0.25">
      <c r="A64" s="11" t="s">
        <v>194</v>
      </c>
      <c r="B64" s="11">
        <v>4223</v>
      </c>
      <c r="C64" s="12" t="s">
        <v>193</v>
      </c>
      <c r="D64" s="64">
        <v>0</v>
      </c>
      <c r="E64" s="64">
        <v>1151.25</v>
      </c>
      <c r="G64" s="39">
        <v>100</v>
      </c>
      <c r="H64" s="39">
        <v>100</v>
      </c>
      <c r="I64" s="39">
        <v>100</v>
      </c>
    </row>
    <row r="65" spans="1:9" x14ac:dyDescent="0.25">
      <c r="A65" s="11" t="s">
        <v>180</v>
      </c>
      <c r="B65" s="11" t="s">
        <v>181</v>
      </c>
      <c r="C65" s="12" t="s">
        <v>182</v>
      </c>
      <c r="D65" s="64">
        <v>1500</v>
      </c>
      <c r="E65" s="64">
        <v>389.89</v>
      </c>
      <c r="G65" s="39">
        <v>1000</v>
      </c>
      <c r="H65" s="39">
        <v>1000</v>
      </c>
      <c r="I65" s="39">
        <v>1000</v>
      </c>
    </row>
    <row r="66" spans="1:9" ht="22.5" x14ac:dyDescent="0.25">
      <c r="A66" s="29" t="s">
        <v>8</v>
      </c>
      <c r="B66" s="29" t="s">
        <v>34</v>
      </c>
      <c r="C66" s="30" t="s">
        <v>35</v>
      </c>
      <c r="D66" s="66">
        <f>D68+D71</f>
        <v>1650</v>
      </c>
      <c r="E66" s="66">
        <f>E67+E71</f>
        <v>1949.64</v>
      </c>
      <c r="F66" s="67"/>
      <c r="G66" s="42">
        <f>+G67</f>
        <v>1700</v>
      </c>
      <c r="H66" s="42">
        <f>+H67</f>
        <v>1700</v>
      </c>
      <c r="I66" s="42">
        <f>+I67</f>
        <v>1700</v>
      </c>
    </row>
    <row r="67" spans="1:9" x14ac:dyDescent="0.25">
      <c r="A67" s="5" t="s">
        <v>1</v>
      </c>
      <c r="B67" s="5" t="s">
        <v>55</v>
      </c>
      <c r="C67" s="6" t="s">
        <v>56</v>
      </c>
      <c r="D67" s="70">
        <f>D68+D71</f>
        <v>1650</v>
      </c>
      <c r="E67" s="70">
        <f>E68+E71</f>
        <v>974.82</v>
      </c>
      <c r="G67" s="39">
        <f>+G68+G71</f>
        <v>1700</v>
      </c>
      <c r="H67" s="39">
        <f>+H68+H71</f>
        <v>1700</v>
      </c>
      <c r="I67" s="39">
        <f>+I68+I71</f>
        <v>1700</v>
      </c>
    </row>
    <row r="68" spans="1:9" x14ac:dyDescent="0.25">
      <c r="A68" s="8" t="s">
        <v>1</v>
      </c>
      <c r="B68" s="8" t="s">
        <v>57</v>
      </c>
      <c r="C68" s="9" t="s">
        <v>58</v>
      </c>
      <c r="D68" s="65">
        <v>0</v>
      </c>
      <c r="E68" s="65">
        <v>0</v>
      </c>
      <c r="G68" s="39">
        <f>+G69+G70</f>
        <v>0</v>
      </c>
      <c r="H68" s="39">
        <f>+H69+H70</f>
        <v>0</v>
      </c>
      <c r="I68" s="39">
        <f>+I69+I70</f>
        <v>0</v>
      </c>
    </row>
    <row r="69" spans="1:9" x14ac:dyDescent="0.25">
      <c r="A69" s="11" t="s">
        <v>183</v>
      </c>
      <c r="B69" s="11" t="s">
        <v>60</v>
      </c>
      <c r="C69" s="12" t="s">
        <v>61</v>
      </c>
      <c r="D69" s="64">
        <v>0</v>
      </c>
      <c r="E69" s="64">
        <v>0</v>
      </c>
      <c r="G69" s="39">
        <v>0</v>
      </c>
      <c r="H69" s="39">
        <v>0</v>
      </c>
      <c r="I69" s="39">
        <v>0</v>
      </c>
    </row>
    <row r="70" spans="1:9" x14ac:dyDescent="0.25">
      <c r="A70" s="11" t="s">
        <v>184</v>
      </c>
      <c r="B70" s="11" t="s">
        <v>63</v>
      </c>
      <c r="C70" s="12" t="s">
        <v>64</v>
      </c>
      <c r="D70" s="64">
        <v>0</v>
      </c>
      <c r="E70" s="64">
        <v>0</v>
      </c>
      <c r="G70" s="39">
        <v>0</v>
      </c>
      <c r="H70" s="39">
        <v>0</v>
      </c>
      <c r="I70" s="39">
        <v>0</v>
      </c>
    </row>
    <row r="71" spans="1:9" x14ac:dyDescent="0.25">
      <c r="A71" s="8" t="s">
        <v>1</v>
      </c>
      <c r="B71" s="8" t="s">
        <v>65</v>
      </c>
      <c r="C71" s="9" t="s">
        <v>66</v>
      </c>
      <c r="D71" s="65">
        <f>D72+D73</f>
        <v>1650</v>
      </c>
      <c r="E71" s="65">
        <f>E72+E73</f>
        <v>974.82</v>
      </c>
      <c r="G71" s="39">
        <f>+G72+G73</f>
        <v>1700</v>
      </c>
      <c r="H71" s="39">
        <f>+H72+H73</f>
        <v>1700</v>
      </c>
      <c r="I71" s="39">
        <f>+I72+I73</f>
        <v>1700</v>
      </c>
    </row>
    <row r="72" spans="1:9" x14ac:dyDescent="0.25">
      <c r="A72" s="11" t="s">
        <v>185</v>
      </c>
      <c r="B72" s="11" t="s">
        <v>124</v>
      </c>
      <c r="C72" s="12" t="s">
        <v>125</v>
      </c>
      <c r="D72" s="64">
        <v>1000</v>
      </c>
      <c r="E72" s="64">
        <v>974.82</v>
      </c>
      <c r="G72" s="39">
        <v>1000</v>
      </c>
      <c r="H72" s="39">
        <v>1000</v>
      </c>
      <c r="I72" s="39">
        <v>1000</v>
      </c>
    </row>
    <row r="73" spans="1:9" x14ac:dyDescent="0.25">
      <c r="A73" s="11" t="s">
        <v>186</v>
      </c>
      <c r="B73" s="11" t="s">
        <v>68</v>
      </c>
      <c r="C73" s="12" t="s">
        <v>69</v>
      </c>
      <c r="D73" s="64">
        <v>650</v>
      </c>
      <c r="E73" s="64">
        <v>0</v>
      </c>
      <c r="G73" s="39">
        <v>700</v>
      </c>
      <c r="H73" s="39">
        <v>700</v>
      </c>
      <c r="I73" s="39">
        <v>700</v>
      </c>
    </row>
    <row r="74" spans="1:9" ht="22.5" x14ac:dyDescent="0.25">
      <c r="A74" s="34" t="s">
        <v>8</v>
      </c>
      <c r="B74" s="34" t="s">
        <v>43</v>
      </c>
      <c r="C74" s="35" t="s">
        <v>44</v>
      </c>
      <c r="D74" s="68">
        <v>550</v>
      </c>
      <c r="E74" s="68">
        <v>999</v>
      </c>
      <c r="F74" s="69"/>
      <c r="G74" s="43">
        <f t="shared" ref="G74:I75" si="2">+G75</f>
        <v>550</v>
      </c>
      <c r="H74" s="43">
        <f t="shared" si="2"/>
        <v>550</v>
      </c>
      <c r="I74" s="43">
        <f t="shared" si="2"/>
        <v>550</v>
      </c>
    </row>
    <row r="75" spans="1:9" x14ac:dyDescent="0.25">
      <c r="A75" s="5" t="s">
        <v>1</v>
      </c>
      <c r="B75" s="5" t="s">
        <v>91</v>
      </c>
      <c r="C75" s="6" t="s">
        <v>92</v>
      </c>
      <c r="D75" s="70">
        <v>550</v>
      </c>
      <c r="E75" s="70">
        <v>999</v>
      </c>
      <c r="G75" s="39">
        <f t="shared" si="2"/>
        <v>550</v>
      </c>
      <c r="H75" s="39">
        <f t="shared" si="2"/>
        <v>550</v>
      </c>
      <c r="I75" s="39">
        <f t="shared" si="2"/>
        <v>550</v>
      </c>
    </row>
    <row r="76" spans="1:9" ht="22.5" x14ac:dyDescent="0.25">
      <c r="A76" s="8" t="s">
        <v>1</v>
      </c>
      <c r="B76" s="8" t="s">
        <v>93</v>
      </c>
      <c r="C76" s="9" t="s">
        <v>94</v>
      </c>
      <c r="D76" s="65">
        <v>550</v>
      </c>
      <c r="E76" s="65">
        <v>999</v>
      </c>
      <c r="G76" s="39">
        <f>+G77+G78</f>
        <v>550</v>
      </c>
      <c r="H76" s="39">
        <f>+H77+H78</f>
        <v>550</v>
      </c>
      <c r="I76" s="39">
        <f>+I77+I78</f>
        <v>550</v>
      </c>
    </row>
    <row r="77" spans="1:9" x14ac:dyDescent="0.25">
      <c r="A77" s="11" t="s">
        <v>197</v>
      </c>
      <c r="B77" s="11">
        <v>4212</v>
      </c>
      <c r="C77" s="12" t="s">
        <v>97</v>
      </c>
      <c r="D77" s="64">
        <v>0</v>
      </c>
      <c r="E77" s="64">
        <v>999</v>
      </c>
      <c r="G77" s="39">
        <v>500</v>
      </c>
      <c r="H77" s="39">
        <v>500</v>
      </c>
      <c r="I77" s="39">
        <v>500</v>
      </c>
    </row>
    <row r="78" spans="1:9" x14ac:dyDescent="0.25">
      <c r="A78" s="11" t="s">
        <v>187</v>
      </c>
      <c r="B78" s="11">
        <v>4221</v>
      </c>
      <c r="C78" s="12" t="s">
        <v>100</v>
      </c>
      <c r="D78" s="64">
        <v>550</v>
      </c>
      <c r="E78" s="64">
        <v>0</v>
      </c>
      <c r="G78" s="39">
        <v>50</v>
      </c>
      <c r="H78" s="39">
        <v>50</v>
      </c>
      <c r="I78" s="39">
        <v>50</v>
      </c>
    </row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PRIHODI</vt:lpstr>
      <vt:lpstr>RASHODI</vt:lpstr>
      <vt:lpstr>RASHODI (2)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2024-12-05T07:18:38Z</cp:lastPrinted>
  <dcterms:created xsi:type="dcterms:W3CDTF">2023-10-18T08:45:52Z</dcterms:created>
  <dcterms:modified xsi:type="dcterms:W3CDTF">2024-12-05T07:20:08Z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